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1- ORDEM CRONOLÓGICA DE PAGAMENTO/09.Setembro/"/>
    </mc:Choice>
  </mc:AlternateContent>
  <xr:revisionPtr revIDLastSave="0" documentId="8_{4AEF64CA-69B7-4C0B-B2FD-1913F4491965}" xr6:coauthVersionLast="47" xr6:coauthVersionMax="47" xr10:uidLastSave="{00000000-0000-0000-0000-000000000000}"/>
  <bookViews>
    <workbookView xWindow="-120" yWindow="-120" windowWidth="29040" windowHeight="15720" xr2:uid="{D0D448B1-143C-4964-8231-1BAD6847C300}"/>
  </bookViews>
  <sheets>
    <sheet name="Locações" sheetId="1" r:id="rId1"/>
  </sheets>
  <externalReferences>
    <externalReference r:id="rId2"/>
  </externalReferences>
  <definedNames>
    <definedName name="_xlnm._FilterDatabase" localSheetId="0" hidden="1">Locações!$D$1:$D$27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L23" i="1"/>
  <c r="L22" i="1"/>
  <c r="L21" i="1"/>
  <c r="L20" i="1"/>
  <c r="L19" i="1"/>
  <c r="L17" i="1"/>
  <c r="L16" i="1"/>
  <c r="L14" i="1"/>
  <c r="L13" i="1"/>
  <c r="L12" i="1"/>
  <c r="L11" i="1"/>
  <c r="L9" i="1"/>
  <c r="L8" i="1"/>
  <c r="A2" i="1"/>
</calcChain>
</file>

<file path=xl/sharedStrings.xml><?xml version="1.0" encoding="utf-8"?>
<sst xmlns="http://schemas.openxmlformats.org/spreadsheetml/2006/main" count="137" uniqueCount="89">
  <si>
    <t>ORDEM CRONOLÓGICA DE PAGAMENTOS – PGJ/AM</t>
  </si>
  <si>
    <r>
      <rPr>
        <b/>
        <sz val="14"/>
        <color rgb="FF000000"/>
        <rFont val="Arial"/>
        <family val="2"/>
        <charset val="1"/>
      </rPr>
      <t xml:space="preserve">ORDEM CRONOLÓGICA DE PAGAMENTO DE </t>
    </r>
    <r>
      <rPr>
        <b/>
        <sz val="14"/>
        <color rgb="FF2A6099"/>
        <rFont val="Arial"/>
        <family val="2"/>
        <charset val="1"/>
      </rPr>
      <t xml:space="preserve"> LOCAÇÕES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</si>
  <si>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</si>
  <si>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</si>
  <si>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</si>
  <si>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</si>
  <si>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</si>
  <si>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</si>
  <si>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</si>
  <si>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</si>
  <si>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</si>
  <si>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</si>
  <si>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</si>
  <si>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</si>
  <si>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</si>
  <si>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Setembro</t>
  </si>
  <si>
    <t>MARIA DA GLORIA DA SILVA CONRADO</t>
  </si>
  <si>
    <t>Liquidação da NE nº 2025NE0000638 - Ref. locação de imóvel EIRUNEPÉ - AM (CA N° 012/2023 - MP/PGJ) relativo a JULHO/2025, conforme documentos do SEI 2025.018048.</t>
  </si>
  <si>
    <t>RECIBO 07/2025</t>
  </si>
  <si>
    <t>2797/2025</t>
  </si>
  <si>
    <t>-</t>
  </si>
  <si>
    <t>2025.018048</t>
  </si>
  <si>
    <t>TENELANDIA RODRIGUES DE MATOS OLIVEIRA</t>
  </si>
  <si>
    <t>Liquidação da NE nº 2025NE0000923 - Ref. locação de imóvel Ipixuna/AM (CA 034/2024 - MP/PGJ) relativo a AGOSTO/2025 conforme documentos no SEI 2025.018903.</t>
  </si>
  <si>
    <t>RECIBO 08/2025</t>
  </si>
  <si>
    <t>2847/2025</t>
  </si>
  <si>
    <t>2025.018903</t>
  </si>
  <si>
    <t>ALVES LIRA LTDA</t>
  </si>
  <si>
    <t>Liquidação da NE nº 2025NE0000882 Ref. serviço de locação do imóvel situado na Rua Belo Horizonte, n° 500, Aleixo (CA 016/2020-MP/PGJ) relativo a AGOSTO/2025, conforme documentos no SEI 2025.019893.</t>
  </si>
  <si>
    <t>2926/2025</t>
  </si>
  <si>
    <t>2025.019893</t>
  </si>
  <si>
    <t>Liquidação da NE nº 2025NE0001637 Ref. serviço de locação do imóvel situado na Rua Belo Horizonte, n° 500, Aleixo (CA 016/2020-MP/PGJ) relativo a AGOSTO/2025, conforme documentos no SEI 2025.019893.</t>
  </si>
  <si>
    <t>2927/2025</t>
  </si>
  <si>
    <t>PEDRO CAVALCANTE DA COSTA</t>
  </si>
  <si>
    <t>Liquidação da NE nº 2025NE0000280 Ref. serv. de locação de imóvel na Avenida Adail de Sá, nº 15-C, Centro, no município de Careiro Castanho/AM - AGOSTO/2025 (CA 004/2025-MP/PGJ),  conforme documentos no SEI 2025.019694.</t>
  </si>
  <si>
    <t>2928/2025</t>
  </si>
  <si>
    <t>2025.019694</t>
  </si>
  <si>
    <t>SAMUEL MENDES DA SILVA</t>
  </si>
  <si>
    <t>Liquidação da NE nº 2025NE0000423 - Ref. locação de imóvel JURUÁ /AM (CA N° 004/2021-MP/PGJ) relativo ao período de AGOSTO/2025, conforme documentos do SEI 2025.019264.</t>
  </si>
  <si>
    <t>2929/2025</t>
  </si>
  <si>
    <t>2025.019264</t>
  </si>
  <si>
    <t>COENCIL EMPREENDIMENTOS IMOBILIÁRIOS LTDA</t>
  </si>
  <si>
    <t>Liquidação da NE nº 2025NE0001651 Ref. serviço de locação de imóvel na Rua São Luiz, 624 e Av. Jornalista Umberto Calderaro Filho, 175, Manaus/AM (CA 029/2024-MP/PGJ) relativo a AGOSTO/2025 conforme documentos no PI-SEI 2025.019380.</t>
  </si>
  <si>
    <t>RECIBO Nº 83/2025</t>
  </si>
  <si>
    <t>2930/2025</t>
  </si>
  <si>
    <t>2025.019380</t>
  </si>
  <si>
    <t>Liquidação da NE nº 2025NE0000922 Ref. serviço de locação de imóvel na Rua São Luiz, 624 e Av. Jornalista Umberto Calderaro Filho, 175, Manaus/AM (CA 029/2024-MP/PGJ) relativo a JULHO/2025 conforme documentos no PI-SEI 2025.016895.</t>
  </si>
  <si>
    <t>RECIBO Nº 82/2025</t>
  </si>
  <si>
    <t>2931/2025</t>
  </si>
  <si>
    <t>2025.016895</t>
  </si>
  <si>
    <t>Liquidação da NE nº 2025NE0001651 Ref. serviço de locação de imóvel na Rua São Luiz, 624 e Av. Jornalista Umberto Calderaro Filho, 175, Manaus/AM (CA 029/2024-MP/PGJ) relativo a JULHO/2025 conforme documentos no PI-SEI 2025.016895.</t>
  </si>
  <si>
    <t>2932/2025</t>
  </si>
  <si>
    <t>VANIAS BATISTA MENDONÇA</t>
  </si>
  <si>
    <t>Liquidação da NE nº 2025NE0001654 Ref. serv. de locação de imóvel na Av. André Araújo, 129 - Aleixo  (CA 035/2024-MP/PGJ) relativo a AGOSTO/2025, conforme documentos no SEI 2025.019330.</t>
  </si>
  <si>
    <t>2933/2025</t>
  </si>
  <si>
    <t>2025.019330</t>
  </si>
  <si>
    <t>RECHE GALDEANO &amp; CIA LTDA</t>
  </si>
  <si>
    <t>Liquidação da NE nº 2025NE0000304  Prestação do serviço de locação de bens móveis sem mão de obra (CA N° 003/2024 - MP/PGJ) referente a AGOSTO/2025, conforme Fatura N° 111678 e documentos no PI-SEI 2025.019479.</t>
  </si>
  <si>
    <t>Fatura N° 111678/2025</t>
  </si>
  <si>
    <t>2934/2025</t>
  </si>
  <si>
    <t>2025.019479</t>
  </si>
  <si>
    <t>JOSIELE SILVA DE SOUZA</t>
  </si>
  <si>
    <t>Liquidação da NE nº 2025NE0000915 Locação de imóvel localizado na  Avenida Amazonas, 14, Bairro São Lázaro, Urucurituba-AM (CA 003/2023-MP/PGJ), referente a Agosto/2025 conforme documentos do PI-SEI 2025.019498</t>
  </si>
  <si>
    <t>2935/2025</t>
  </si>
  <si>
    <t>2025.019498</t>
  </si>
  <si>
    <t>VIA DIRETA TELECOMUNICACOES VIA SATELITE E INTERNET LTDA</t>
  </si>
  <si>
    <t>Liquidação da NE nº 2025NE0000907 Prestação de serviços de conectividade a internet, via sátelite (LEO), (CA n° 023/2024 - MP/PGJ) referente a Junho/25 conforme Fatura de Locação nº 06/2025 e demais documentos no PI-SEI 2025.015370.</t>
  </si>
  <si>
    <t xml:space="preserve"> Fatura de Locação nº 06/2025</t>
  </si>
  <si>
    <t>2977/2025</t>
  </si>
  <si>
    <t>2025.015370</t>
  </si>
  <si>
    <t>Liquidação da NE nº 2025NE0000907 Prestação de serviços de conectividade a internet, via sátelite (LEO), (CA n° 023/2024 - MP/PGJ) referente a Julho/25 conforme Fatura de Locação nº 07/2025 e demais documentos no PI-SEI 2025.017761.</t>
  </si>
  <si>
    <t>Fatura de Locação nº 07/2025</t>
  </si>
  <si>
    <t>2979/2025</t>
  </si>
  <si>
    <t>2025.017761</t>
  </si>
  <si>
    <t>Liquidação da NE nº 2025NE0001639 Locação de imóvel localizado na  Avenida Amazonas, 14, Bairro São Lázaro, Urucurituba-AM (CA 003/2023-MP/PGJ), referente a JULHO/2025 conforme documentos do PI-SEI 2025.017178.</t>
  </si>
  <si>
    <t>2983/2025</t>
  </si>
  <si>
    <t>2025.017178</t>
  </si>
  <si>
    <t>JOZIVAN DOS SANTOS SOUZA</t>
  </si>
  <si>
    <t>Liquidação da NE nº 2025NE0000916 Ref. a Locação de imóvel na cidade de Barrerinha/AM (CA N° 006/2023-MP/PGJ) referente a AGOSTO/2025, conforme documentos do SEI 2025.020338.</t>
  </si>
  <si>
    <t>2984/2025</t>
  </si>
  <si>
    <t>2025.020338</t>
  </si>
  <si>
    <t>ARTUR SANTOS CARDOSO</t>
  </si>
  <si>
    <t>Liquidação da NE nº 2025NE0001647         Ref. locação de imóvel CAREIRO DA VÁRZEA (CA N° 011/2024-MP/PGJ) referente ao periodo de 20/08/2025 a 20/09/2025, conforme documentos do PI-SEI 2025.020336.</t>
  </si>
  <si>
    <t>RECIBO 09/2025</t>
  </si>
  <si>
    <t>3015/2025</t>
  </si>
  <si>
    <t>2025.020336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</si>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</sst>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[$-416]d/m/yyyy"/>
    <numFmt numFmtId="167" formatCode="_-&quot;R$ &quot;* #,##0.00_-;&quot;-R$ &quot;* #,##0.00_-;_-&quot;R$ &quot;* \-??_-;_-@_-"/>
  </numFmts>
  <fonts count="13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6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rgb="FF2A6099"/>
      <name val="Arial"/>
      <family val="2"/>
      <charset val="1"/>
    </font>
    <font>
      <b/>
      <sz val="14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7" fontId="1" fillId="0" borderId="0" applyBorder="0" applyProtection="0"/>
    <xf numFmtId="0" fontId="12" fillId="0" borderId="0" applyBorder="0" applyProtection="0"/>
    <xf numFmtId="0" fontId="3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 wrapText="1"/>
    </xf>
    <xf numFmtId="0" fontId="7" fillId="0" borderId="1" xfId="3" applyFont="1" applyBorder="1" applyAlignment="1">
      <alignment horizontal="left"/>
    </xf>
    <xf numFmtId="0" fontId="9" fillId="0" borderId="1" xfId="3" applyFont="1" applyBorder="1" applyAlignment="1">
      <alignment horizontal="left" wrapText="1"/>
    </xf>
    <xf numFmtId="0" fontId="9" fillId="0" borderId="1" xfId="3" applyFont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2" applyBorder="1" applyAlignment="1">
      <alignment wrapText="1"/>
    </xf>
    <xf numFmtId="0" fontId="12" fillId="0" borderId="2" xfId="2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167" fontId="11" fillId="0" borderId="2" xfId="1" applyFont="1" applyBorder="1" applyAlignment="1" applyProtection="1">
      <alignment vertical="center"/>
    </xf>
    <xf numFmtId="166" fontId="11" fillId="0" borderId="2" xfId="0" applyNumberFormat="1" applyFont="1" applyBorder="1" applyAlignment="1">
      <alignment horizontal="center" vertical="center" wrapText="1"/>
    </xf>
    <xf numFmtId="49" fontId="11" fillId="0" borderId="2" xfId="0" quotePrefix="1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</cellXfs>
  <cellStyles count="4">
    <cellStyle name="Hiperlink" xfId="2" builtinId="8"/>
    <cellStyle name="Moeda" xfId="1" builtinId="4"/>
    <cellStyle name="Normal" xfId="0" builtinId="0"/>
    <cellStyle name="Normal 2" xfId="3" xr:uid="{C90CE776-96E6-46F6-8CB6-D0BE0FBE43B0}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5DEA53B5-656B-4CC5-86D6-471FFB5B94F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666564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5/TRANSPAR&#202;NCIA/1-%20ORDEM%20CRONOL&#211;GICA%20DE%20PAGAMENTO/09.Setembro/9.ORDEM_CRONOL&#211;GICA_%20DE_%20PAGAMENTOS_SETEMBRO.xlsx" TargetMode="External"/><Relationship Id="rId1" Type="http://schemas.openxmlformats.org/officeDocument/2006/relationships/externalLinkPath" Target="9.ORDEM_CRONOL&#211;GICA_%20DE_%20PAGAMENTOS_SET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A2" t="str">
            <v>SETEMBRO/2025</v>
          </cell>
        </row>
        <row r="23">
          <cell r="A23" t="str">
            <v>Data da última atualização: 07/10/2025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pam.mp.br/images/FATURA_06_2025_VIA_DIRETA_16417.pdf" TargetMode="External"/><Relationship Id="rId18" Type="http://schemas.openxmlformats.org/officeDocument/2006/relationships/hyperlink" Target="https://www.mpam.mp.br/images/CT_12-2023_-_MP-PGJ_f3cba.pdf" TargetMode="External"/><Relationship Id="rId26" Type="http://schemas.openxmlformats.org/officeDocument/2006/relationships/hyperlink" Target="https://www.mpam.mp.br/images/CT_035-2024_-_MP-PGJ_a6d71.pdf" TargetMode="External"/><Relationship Id="rId3" Type="http://schemas.openxmlformats.org/officeDocument/2006/relationships/hyperlink" Target="https://www.mpam.mp.br/images/RECIBO_08_2025_ALVES_b59ca.pdf" TargetMode="External"/><Relationship Id="rId21" Type="http://schemas.openxmlformats.org/officeDocument/2006/relationships/hyperlink" Target="https://www.mpam.mp.br/images/CT_06-2023_-_MP-PGJ_07b55.pdf" TargetMode="External"/><Relationship Id="rId34" Type="http://schemas.openxmlformats.org/officeDocument/2006/relationships/hyperlink" Target="https://www.mpam.mp.br/images/CT_n%C2%BA_004-2021-MP-PGJ_95ba7.pdf" TargetMode="External"/><Relationship Id="rId7" Type="http://schemas.openxmlformats.org/officeDocument/2006/relationships/hyperlink" Target="https://www.mpam.mp.br/images/RECIBO_83_2025_COENCIL_75ad5.pdf" TargetMode="External"/><Relationship Id="rId12" Type="http://schemas.openxmlformats.org/officeDocument/2006/relationships/hyperlink" Target="https://www.mpam.mp.br/images/RECIBO_08_2025_JOSIELE_fd927.pdf" TargetMode="External"/><Relationship Id="rId17" Type="http://schemas.openxmlformats.org/officeDocument/2006/relationships/hyperlink" Target="https://www.mpam.mp.br/images/RECIBO_09_2025_ARTUR_ec695.pdf" TargetMode="External"/><Relationship Id="rId25" Type="http://schemas.openxmlformats.org/officeDocument/2006/relationships/hyperlink" Target="https://www.mpam.mp.br/images/CT_29-2024_-_MP-PGJ_3982e.pdf" TargetMode="External"/><Relationship Id="rId33" Type="http://schemas.openxmlformats.org/officeDocument/2006/relationships/hyperlink" Target="https://www.mpam.mp.br/images/CT_n%C2%BA_016-2020-MP-PGJ_5f566.pdf" TargetMode="External"/><Relationship Id="rId2" Type="http://schemas.openxmlformats.org/officeDocument/2006/relationships/hyperlink" Target="https://www.mpam.mp.br/images/RECIBO_08_2025_TENELANDIA_8d087.pdf" TargetMode="External"/><Relationship Id="rId16" Type="http://schemas.openxmlformats.org/officeDocument/2006/relationships/hyperlink" Target="https://www.mpam.mp.br/images/RECIBO_08_2025_JOZIVAN_170f4.pdf" TargetMode="External"/><Relationship Id="rId20" Type="http://schemas.openxmlformats.org/officeDocument/2006/relationships/hyperlink" Target="https://www.mpam.mp.br/images/CT_03-2023_-_MP-PGJ_6613a.pdf" TargetMode="External"/><Relationship Id="rId29" Type="http://schemas.openxmlformats.org/officeDocument/2006/relationships/hyperlink" Target="https://www.mpam.mp.br/images/CT_23-2024_-_MP-PGJ_88c32.pdf" TargetMode="External"/><Relationship Id="rId1" Type="http://schemas.openxmlformats.org/officeDocument/2006/relationships/hyperlink" Target="https://www.mpam.mp.br/images/RECIBO_07_2025_MARIA_DA_GLORIA_beff1.pdf" TargetMode="External"/><Relationship Id="rId6" Type="http://schemas.openxmlformats.org/officeDocument/2006/relationships/hyperlink" Target="https://www.mpam.mp.br/images/RECIBO_08_2025_SAMUEL_e7b70.pdf" TargetMode="External"/><Relationship Id="rId11" Type="http://schemas.openxmlformats.org/officeDocument/2006/relationships/hyperlink" Target="https://www.mpam.mp.br/images/FATURA_111678_2025_RECHE_37418.pdf" TargetMode="External"/><Relationship Id="rId24" Type="http://schemas.openxmlformats.org/officeDocument/2006/relationships/hyperlink" Target="https://www.mpam.mp.br/images/CT_29-2024_-_MP-PGJ_3982e.pdf" TargetMode="External"/><Relationship Id="rId32" Type="http://schemas.openxmlformats.org/officeDocument/2006/relationships/hyperlink" Target="https://www.mpam.mp.br/images/CT_n%C2%BA_016-2020-MP-PGJ_5f566.pdf" TargetMode="External"/><Relationship Id="rId5" Type="http://schemas.openxmlformats.org/officeDocument/2006/relationships/hyperlink" Target="https://www.mpam.mp.br/images/RECIBO_08_2025_PEDRO_4cc4e.pdf" TargetMode="External"/><Relationship Id="rId15" Type="http://schemas.openxmlformats.org/officeDocument/2006/relationships/hyperlink" Target="https://www.mpam.mp.br/images/RECIBO_07_2025_JOSIELE_ae5cb.pdf" TargetMode="External"/><Relationship Id="rId23" Type="http://schemas.openxmlformats.org/officeDocument/2006/relationships/hyperlink" Target="https://www.mpam.mp.br/images/CT_29-2024_-_MP-PGJ_3982e.pdf" TargetMode="External"/><Relationship Id="rId28" Type="http://schemas.openxmlformats.org/officeDocument/2006/relationships/hyperlink" Target="https://www.mpam.mp.br/images/CT_23-2024_-_MP-PGJ_88c32.pdf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www.mpam.mp.br/images/RECIBO_08_2025_VANIAS_2e104.pdf" TargetMode="External"/><Relationship Id="rId19" Type="http://schemas.openxmlformats.org/officeDocument/2006/relationships/hyperlink" Target="https://www.mpam.mp.br/images/CT_03-2023_-_MP-PGJ_6613a.pdf" TargetMode="External"/><Relationship Id="rId31" Type="http://schemas.openxmlformats.org/officeDocument/2006/relationships/hyperlink" Target="https://www.mpam.mp.br/images/CT_n.%C2%BA_004-2025_-_MP-PGJ_c45ec.pdf" TargetMode="External"/><Relationship Id="rId4" Type="http://schemas.openxmlformats.org/officeDocument/2006/relationships/hyperlink" Target="https://www.mpam.mp.br/images/RECIBO_08_2025_ALVES_b59ca.pdf" TargetMode="External"/><Relationship Id="rId9" Type="http://schemas.openxmlformats.org/officeDocument/2006/relationships/hyperlink" Target="https://www.mpam.mp.br/images/RECIBO_82_2025_COENCIL_1724d.pdf" TargetMode="External"/><Relationship Id="rId14" Type="http://schemas.openxmlformats.org/officeDocument/2006/relationships/hyperlink" Target="https://www.mpam.mp.br/images/FATURA_07_2025_VIA_DIRETA_50ba9.pdf" TargetMode="External"/><Relationship Id="rId22" Type="http://schemas.openxmlformats.org/officeDocument/2006/relationships/hyperlink" Target="https://www.mpam.mp.br/images/CT_034-2024_-_MP-PGJ_b7158.pdf" TargetMode="External"/><Relationship Id="rId27" Type="http://schemas.openxmlformats.org/officeDocument/2006/relationships/hyperlink" Target="https://www.mpam.mp.br/images/CT_03-2024_-_MP-PGJ_39380.pdf" TargetMode="External"/><Relationship Id="rId30" Type="http://schemas.openxmlformats.org/officeDocument/2006/relationships/hyperlink" Target="https://www.mpam.mp.br/images/CT_11-2024_-_MP-PGJ_46fc3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.mpam.mp.br/images/RECIBO_82_2025_COENCIL_1724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146B-911B-4E3D-9A95-84FBBCCE41DC}">
  <dimension ref="A1:M27"/>
  <sheetViews>
    <sheetView tabSelected="1" zoomScale="90" zoomScaleNormal="90" workbookViewId="0">
      <selection activeCell="H1" sqref="H1:I1048576"/>
    </sheetView>
  </sheetViews>
  <sheetFormatPr defaultRowHeight="15"/>
  <cols>
    <col min="1" max="1" width="10.5703125" customWidth="1"/>
    <col min="2" max="2" width="9.7109375" bestFit="1" customWidth="1"/>
    <col min="3" max="3" width="21.42578125" bestFit="1" customWidth="1"/>
    <col min="4" max="4" width="33.5703125" bestFit="1" customWidth="1"/>
    <col min="5" max="5" width="29.5703125" style="2" customWidth="1"/>
    <col min="6" max="6" width="19.7109375" style="3" bestFit="1" customWidth="1"/>
    <col min="7" max="7" width="15.5703125" bestFit="1" customWidth="1"/>
    <col min="8" max="8" width="10.7109375" hidden="1" customWidth="1"/>
    <col min="9" max="9" width="15" hidden="1" customWidth="1"/>
    <col min="10" max="10" width="16" bestFit="1" customWidth="1"/>
    <col min="11" max="11" width="14.7109375" bestFit="1" customWidth="1"/>
    <col min="12" max="12" width="15" bestFit="1" customWidth="1"/>
    <col min="13" max="13" width="12.7109375" bestFit="1" customWidth="1"/>
    <col min="14" max="14" width="15.42578125" bestFit="1" customWidth="1"/>
  </cols>
  <sheetData>
    <row r="1" spans="1:13" ht="77.099999999999994" customHeight="1">
      <c r="C1" s="1"/>
      <c r="D1" s="1"/>
      <c r="G1" s="4"/>
      <c r="H1" s="4"/>
      <c r="I1" s="4"/>
      <c r="J1" s="1"/>
    </row>
    <row r="2" spans="1:13" ht="18">
      <c r="A2" s="5" t="str">
        <f>[1]Bens!A2</f>
        <v>SETEMBRO/2025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.25">
      <c r="A3" s="7" t="s">
        <v>0</v>
      </c>
      <c r="B3" s="7"/>
      <c r="C3" s="7"/>
      <c r="D3" s="7"/>
      <c r="E3" s="8"/>
      <c r="G3" s="4"/>
      <c r="H3" s="4"/>
      <c r="I3" s="4"/>
      <c r="J3" s="1"/>
    </row>
    <row r="5" spans="1:13" ht="18">
      <c r="A5" s="9" t="s">
        <v>1</v>
      </c>
      <c r="B5" s="9"/>
      <c r="C5" s="9"/>
      <c r="D5" s="9"/>
      <c r="E5" s="10"/>
      <c r="F5" s="11"/>
      <c r="G5" s="9"/>
      <c r="H5" s="9"/>
      <c r="I5" s="9"/>
      <c r="J5" s="9"/>
      <c r="K5" s="9"/>
      <c r="L5" s="9"/>
    </row>
    <row r="6" spans="1:13" ht="31.5">
      <c r="A6" s="12" t="s">
        <v>2</v>
      </c>
      <c r="B6" s="12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2" t="s">
        <v>8</v>
      </c>
      <c r="H6" s="14" t="s">
        <v>9</v>
      </c>
      <c r="I6" s="14" t="s">
        <v>10</v>
      </c>
      <c r="J6" s="13" t="s">
        <v>11</v>
      </c>
      <c r="K6" s="13" t="s">
        <v>12</v>
      </c>
      <c r="L6" s="13" t="s">
        <v>13</v>
      </c>
      <c r="M6" s="13" t="s">
        <v>14</v>
      </c>
    </row>
    <row r="7" spans="1:13" ht="105">
      <c r="A7" s="15" t="s">
        <v>15</v>
      </c>
      <c r="B7" s="16">
        <v>1</v>
      </c>
      <c r="C7" s="17">
        <v>40746380291</v>
      </c>
      <c r="D7" s="18" t="s">
        <v>16</v>
      </c>
      <c r="E7" s="19" t="s">
        <v>17</v>
      </c>
      <c r="F7" s="20" t="s">
        <v>18</v>
      </c>
      <c r="G7" s="21">
        <v>45902</v>
      </c>
      <c r="H7" s="22" t="s">
        <v>19</v>
      </c>
      <c r="I7" s="23">
        <v>2711</v>
      </c>
      <c r="J7" s="24">
        <v>45902</v>
      </c>
      <c r="K7" s="18" t="s">
        <v>20</v>
      </c>
      <c r="L7" s="23">
        <v>2711</v>
      </c>
      <c r="M7" s="25" t="s">
        <v>21</v>
      </c>
    </row>
    <row r="8" spans="1:13" ht="105">
      <c r="A8" s="15" t="s">
        <v>15</v>
      </c>
      <c r="B8" s="16">
        <v>2</v>
      </c>
      <c r="C8" s="17">
        <v>56718608220</v>
      </c>
      <c r="D8" s="18" t="s">
        <v>22</v>
      </c>
      <c r="E8" s="19" t="s">
        <v>23</v>
      </c>
      <c r="F8" s="20" t="s">
        <v>24</v>
      </c>
      <c r="G8" s="21">
        <v>45909</v>
      </c>
      <c r="H8" s="22" t="s">
        <v>25</v>
      </c>
      <c r="I8" s="23">
        <v>5800</v>
      </c>
      <c r="J8" s="24">
        <v>45909</v>
      </c>
      <c r="K8" s="18" t="s">
        <v>20</v>
      </c>
      <c r="L8" s="23">
        <f>519.29+5280.71</f>
        <v>5800</v>
      </c>
      <c r="M8" s="22" t="s">
        <v>26</v>
      </c>
    </row>
    <row r="9" spans="1:13" ht="120">
      <c r="A9" s="15" t="s">
        <v>15</v>
      </c>
      <c r="B9" s="16">
        <v>3</v>
      </c>
      <c r="C9" s="16">
        <v>5828884000190</v>
      </c>
      <c r="D9" s="18" t="s">
        <v>27</v>
      </c>
      <c r="E9" s="19" t="s">
        <v>28</v>
      </c>
      <c r="F9" s="20" t="s">
        <v>24</v>
      </c>
      <c r="G9" s="21">
        <v>45916</v>
      </c>
      <c r="H9" s="22" t="s">
        <v>29</v>
      </c>
      <c r="I9" s="23">
        <v>20187.48</v>
      </c>
      <c r="J9" s="24">
        <v>45916</v>
      </c>
      <c r="K9" s="18" t="s">
        <v>20</v>
      </c>
      <c r="L9" s="23">
        <f>4815.3+15372.18</f>
        <v>20187.48</v>
      </c>
      <c r="M9" s="22" t="s">
        <v>30</v>
      </c>
    </row>
    <row r="10" spans="1:13" ht="120">
      <c r="A10" s="15" t="s">
        <v>15</v>
      </c>
      <c r="B10" s="16">
        <v>4</v>
      </c>
      <c r="C10" s="16">
        <v>5828884000190</v>
      </c>
      <c r="D10" s="18" t="s">
        <v>27</v>
      </c>
      <c r="E10" s="19" t="s">
        <v>31</v>
      </c>
      <c r="F10" s="20" t="s">
        <v>24</v>
      </c>
      <c r="G10" s="21">
        <v>45916</v>
      </c>
      <c r="H10" s="22" t="s">
        <v>32</v>
      </c>
      <c r="I10" s="23">
        <v>80131.08</v>
      </c>
      <c r="J10" s="24">
        <v>45916</v>
      </c>
      <c r="K10" s="18" t="s">
        <v>20</v>
      </c>
      <c r="L10" s="23">
        <v>80131.08</v>
      </c>
      <c r="M10" s="25" t="s">
        <v>30</v>
      </c>
    </row>
    <row r="11" spans="1:13" ht="135">
      <c r="A11" s="15" t="s">
        <v>15</v>
      </c>
      <c r="B11" s="16">
        <v>5</v>
      </c>
      <c r="C11" s="16">
        <v>44132310230</v>
      </c>
      <c r="D11" s="18" t="s">
        <v>33</v>
      </c>
      <c r="E11" s="19" t="s">
        <v>34</v>
      </c>
      <c r="F11" s="20" t="s">
        <v>24</v>
      </c>
      <c r="G11" s="21">
        <v>45916</v>
      </c>
      <c r="H11" s="22" t="s">
        <v>35</v>
      </c>
      <c r="I11" s="23">
        <v>4000</v>
      </c>
      <c r="J11" s="24">
        <v>45916</v>
      </c>
      <c r="K11" s="18" t="s">
        <v>20</v>
      </c>
      <c r="L11" s="23">
        <f>114.76+3885.24</f>
        <v>4000</v>
      </c>
      <c r="M11" s="25" t="s">
        <v>36</v>
      </c>
    </row>
    <row r="12" spans="1:13" ht="105">
      <c r="A12" s="15" t="s">
        <v>15</v>
      </c>
      <c r="B12" s="16">
        <v>6</v>
      </c>
      <c r="C12" s="17">
        <v>81838018115</v>
      </c>
      <c r="D12" s="18" t="s">
        <v>37</v>
      </c>
      <c r="E12" s="19" t="s">
        <v>38</v>
      </c>
      <c r="F12" s="20" t="s">
        <v>24</v>
      </c>
      <c r="G12" s="21">
        <v>45916</v>
      </c>
      <c r="H12" s="22" t="s">
        <v>39</v>
      </c>
      <c r="I12" s="23">
        <v>3478.08</v>
      </c>
      <c r="J12" s="24">
        <v>45916</v>
      </c>
      <c r="K12" s="18" t="s">
        <v>20</v>
      </c>
      <c r="L12" s="23">
        <f>36.47+3441.61</f>
        <v>3478.08</v>
      </c>
      <c r="M12" s="25" t="s">
        <v>40</v>
      </c>
    </row>
    <row r="13" spans="1:13" ht="150">
      <c r="A13" s="15" t="s">
        <v>15</v>
      </c>
      <c r="B13" s="16">
        <v>7</v>
      </c>
      <c r="C13" s="17">
        <v>84468636000152</v>
      </c>
      <c r="D13" s="18" t="s">
        <v>41</v>
      </c>
      <c r="E13" s="19" t="s">
        <v>42</v>
      </c>
      <c r="F13" s="20" t="s">
        <v>43</v>
      </c>
      <c r="G13" s="21">
        <v>45916</v>
      </c>
      <c r="H13" s="22" t="s">
        <v>44</v>
      </c>
      <c r="I13" s="23">
        <v>126546.51</v>
      </c>
      <c r="J13" s="24">
        <v>45916</v>
      </c>
      <c r="K13" s="18" t="s">
        <v>20</v>
      </c>
      <c r="L13" s="23">
        <f>6074.23+120472.28</f>
        <v>126546.51</v>
      </c>
      <c r="M13" s="25" t="s">
        <v>45</v>
      </c>
    </row>
    <row r="14" spans="1:13" ht="135">
      <c r="A14" s="15" t="s">
        <v>15</v>
      </c>
      <c r="B14" s="16">
        <v>8</v>
      </c>
      <c r="C14" s="17">
        <v>84468636000152</v>
      </c>
      <c r="D14" s="18" t="s">
        <v>41</v>
      </c>
      <c r="E14" s="19" t="s">
        <v>46</v>
      </c>
      <c r="F14" s="20" t="s">
        <v>47</v>
      </c>
      <c r="G14" s="21">
        <v>45916</v>
      </c>
      <c r="H14" s="22" t="s">
        <v>48</v>
      </c>
      <c r="I14" s="23">
        <v>59055.040000000001</v>
      </c>
      <c r="J14" s="24">
        <v>45916</v>
      </c>
      <c r="K14" s="18" t="s">
        <v>20</v>
      </c>
      <c r="L14" s="23">
        <f>6074.23+52980.81</f>
        <v>59055.039999999994</v>
      </c>
      <c r="M14" s="25" t="s">
        <v>49</v>
      </c>
    </row>
    <row r="15" spans="1:13" ht="135">
      <c r="A15" s="15" t="s">
        <v>15</v>
      </c>
      <c r="B15" s="16">
        <v>9</v>
      </c>
      <c r="C15" s="17">
        <v>84468636000152</v>
      </c>
      <c r="D15" s="18" t="s">
        <v>41</v>
      </c>
      <c r="E15" s="19" t="s">
        <v>50</v>
      </c>
      <c r="F15" s="20" t="s">
        <v>47</v>
      </c>
      <c r="G15" s="21">
        <v>45916</v>
      </c>
      <c r="H15" s="22" t="s">
        <v>51</v>
      </c>
      <c r="I15" s="23">
        <v>67491.47</v>
      </c>
      <c r="J15" s="24">
        <v>45916</v>
      </c>
      <c r="K15" s="18" t="s">
        <v>20</v>
      </c>
      <c r="L15" s="23">
        <v>67491.47</v>
      </c>
      <c r="M15" s="25" t="s">
        <v>49</v>
      </c>
    </row>
    <row r="16" spans="1:13" ht="118.5" customHeight="1">
      <c r="A16" s="15" t="s">
        <v>15</v>
      </c>
      <c r="B16" s="16">
        <v>10</v>
      </c>
      <c r="C16" s="17">
        <v>3146650215</v>
      </c>
      <c r="D16" s="18" t="s">
        <v>52</v>
      </c>
      <c r="E16" s="19" t="s">
        <v>53</v>
      </c>
      <c r="F16" s="20" t="s">
        <v>24</v>
      </c>
      <c r="G16" s="21">
        <v>45916</v>
      </c>
      <c r="H16" s="22" t="s">
        <v>54</v>
      </c>
      <c r="I16" s="23">
        <v>32901.86</v>
      </c>
      <c r="J16" s="24">
        <v>45916</v>
      </c>
      <c r="K16" s="18" t="s">
        <v>20</v>
      </c>
      <c r="L16" s="23">
        <f>7972.31+24929.55</f>
        <v>32901.86</v>
      </c>
      <c r="M16" s="25" t="s">
        <v>55</v>
      </c>
    </row>
    <row r="17" spans="1:13" ht="120" customHeight="1">
      <c r="A17" s="15" t="s">
        <v>15</v>
      </c>
      <c r="B17" s="16">
        <v>11</v>
      </c>
      <c r="C17" s="17">
        <v>8713403000190</v>
      </c>
      <c r="D17" s="18" t="s">
        <v>56</v>
      </c>
      <c r="E17" s="19" t="s">
        <v>57</v>
      </c>
      <c r="F17" s="20" t="s">
        <v>58</v>
      </c>
      <c r="G17" s="21">
        <v>45916</v>
      </c>
      <c r="H17" s="22" t="s">
        <v>59</v>
      </c>
      <c r="I17" s="23">
        <v>4962.8</v>
      </c>
      <c r="J17" s="24">
        <v>45916</v>
      </c>
      <c r="K17" s="18" t="s">
        <v>20</v>
      </c>
      <c r="L17" s="23">
        <f>238.21+4724.59</f>
        <v>4962.8</v>
      </c>
      <c r="M17" s="25" t="s">
        <v>60</v>
      </c>
    </row>
    <row r="18" spans="1:13" ht="121.5" customHeight="1">
      <c r="A18" s="15" t="s">
        <v>15</v>
      </c>
      <c r="B18" s="16">
        <v>12</v>
      </c>
      <c r="C18" s="17">
        <v>5155244250</v>
      </c>
      <c r="D18" s="18" t="s">
        <v>61</v>
      </c>
      <c r="E18" s="19" t="s">
        <v>62</v>
      </c>
      <c r="F18" s="20" t="s">
        <v>24</v>
      </c>
      <c r="G18" s="21">
        <v>45916</v>
      </c>
      <c r="H18" s="22" t="s">
        <v>63</v>
      </c>
      <c r="I18" s="23">
        <v>1900</v>
      </c>
      <c r="J18" s="24">
        <v>45916</v>
      </c>
      <c r="K18" s="18" t="s">
        <v>20</v>
      </c>
      <c r="L18" s="23">
        <v>1900</v>
      </c>
      <c r="M18" s="25" t="s">
        <v>64</v>
      </c>
    </row>
    <row r="19" spans="1:13" ht="135">
      <c r="A19" s="15" t="s">
        <v>15</v>
      </c>
      <c r="B19" s="16">
        <v>13</v>
      </c>
      <c r="C19" s="16">
        <v>34549659000113</v>
      </c>
      <c r="D19" s="18" t="s">
        <v>65</v>
      </c>
      <c r="E19" s="19" t="s">
        <v>66</v>
      </c>
      <c r="F19" s="20" t="s">
        <v>67</v>
      </c>
      <c r="G19" s="21">
        <v>45918</v>
      </c>
      <c r="H19" s="22" t="s">
        <v>68</v>
      </c>
      <c r="I19" s="23">
        <v>146019.29999999999</v>
      </c>
      <c r="J19" s="24">
        <v>45919</v>
      </c>
      <c r="K19" s="18" t="s">
        <v>20</v>
      </c>
      <c r="L19" s="23">
        <f>7008.92+139010.38</f>
        <v>146019.30000000002</v>
      </c>
      <c r="M19" s="25" t="s">
        <v>69</v>
      </c>
    </row>
    <row r="20" spans="1:13" ht="135">
      <c r="A20" s="15" t="s">
        <v>15</v>
      </c>
      <c r="B20" s="16">
        <v>14</v>
      </c>
      <c r="C20" s="16">
        <v>34549659000113</v>
      </c>
      <c r="D20" s="18" t="s">
        <v>65</v>
      </c>
      <c r="E20" s="19" t="s">
        <v>70</v>
      </c>
      <c r="F20" s="20" t="s">
        <v>71</v>
      </c>
      <c r="G20" s="21">
        <v>45918</v>
      </c>
      <c r="H20" s="22" t="s">
        <v>72</v>
      </c>
      <c r="I20" s="23">
        <v>146019.29999999999</v>
      </c>
      <c r="J20" s="24">
        <v>45919</v>
      </c>
      <c r="K20" s="18" t="s">
        <v>20</v>
      </c>
      <c r="L20" s="23">
        <f>7088.92+139010.38</f>
        <v>146099.30000000002</v>
      </c>
      <c r="M20" s="25" t="s">
        <v>73</v>
      </c>
    </row>
    <row r="21" spans="1:13" ht="135">
      <c r="A21" s="15" t="s">
        <v>15</v>
      </c>
      <c r="B21" s="16">
        <v>15</v>
      </c>
      <c r="C21" s="16">
        <v>5155244250</v>
      </c>
      <c r="D21" s="18" t="s">
        <v>61</v>
      </c>
      <c r="E21" s="19" t="s">
        <v>74</v>
      </c>
      <c r="F21" s="20" t="s">
        <v>18</v>
      </c>
      <c r="G21" s="21">
        <v>45918</v>
      </c>
      <c r="H21" s="22" t="s">
        <v>75</v>
      </c>
      <c r="I21" s="23">
        <v>1900</v>
      </c>
      <c r="J21" s="24">
        <v>45919</v>
      </c>
      <c r="K21" s="18" t="s">
        <v>20</v>
      </c>
      <c r="L21" s="23">
        <f>84.76+1815.24</f>
        <v>1900</v>
      </c>
      <c r="M21" s="25" t="s">
        <v>76</v>
      </c>
    </row>
    <row r="22" spans="1:13" ht="120">
      <c r="A22" s="15" t="s">
        <v>15</v>
      </c>
      <c r="B22" s="16">
        <v>16</v>
      </c>
      <c r="C22" s="16">
        <v>45629331272</v>
      </c>
      <c r="D22" s="18" t="s">
        <v>77</v>
      </c>
      <c r="E22" s="19" t="s">
        <v>78</v>
      </c>
      <c r="F22" s="20" t="s">
        <v>24</v>
      </c>
      <c r="G22" s="21">
        <v>45918</v>
      </c>
      <c r="H22" s="22" t="s">
        <v>79</v>
      </c>
      <c r="I22" s="23">
        <v>6400</v>
      </c>
      <c r="J22" s="24">
        <v>45919</v>
      </c>
      <c r="K22" s="18" t="s">
        <v>20</v>
      </c>
      <c r="L22" s="23">
        <f>684.29+5715.71</f>
        <v>6400</v>
      </c>
      <c r="M22" s="25" t="s">
        <v>80</v>
      </c>
    </row>
    <row r="23" spans="1:13" ht="120">
      <c r="A23" s="15" t="s">
        <v>15</v>
      </c>
      <c r="B23" s="16">
        <v>17</v>
      </c>
      <c r="C23" s="16">
        <v>60192496204</v>
      </c>
      <c r="D23" s="18" t="s">
        <v>81</v>
      </c>
      <c r="E23" s="19" t="s">
        <v>82</v>
      </c>
      <c r="F23" s="20" t="s">
        <v>83</v>
      </c>
      <c r="G23" s="21">
        <v>45923</v>
      </c>
      <c r="H23" s="22" t="s">
        <v>84</v>
      </c>
      <c r="I23" s="23">
        <v>5500</v>
      </c>
      <c r="J23" s="24">
        <v>45923</v>
      </c>
      <c r="K23" s="18" t="s">
        <v>20</v>
      </c>
      <c r="L23" s="23">
        <f>436.79+5063.21</f>
        <v>5500</v>
      </c>
      <c r="M23" s="25" t="s">
        <v>85</v>
      </c>
    </row>
    <row r="24" spans="1:13">
      <c r="A24" s="26" t="str">
        <f>[1]Bens!A23</f>
        <v>Data da última atualização: 07/10/2025</v>
      </c>
      <c r="B24" s="27"/>
      <c r="C24" s="4"/>
      <c r="D24" s="1"/>
    </row>
    <row r="25" spans="1:13">
      <c r="A25" s="28" t="s">
        <v>86</v>
      </c>
      <c r="B25" s="28"/>
      <c r="C25" s="28"/>
      <c r="D25" s="28"/>
    </row>
    <row r="26" spans="1:13">
      <c r="A26" s="28" t="s">
        <v>87</v>
      </c>
      <c r="B26" s="28"/>
      <c r="C26" s="28"/>
      <c r="D26" s="28"/>
    </row>
    <row r="27" spans="1:13">
      <c r="A27" s="28" t="s">
        <v>88</v>
      </c>
      <c r="B27" s="28"/>
      <c r="C27" s="28"/>
      <c r="D27" s="1"/>
    </row>
  </sheetData>
  <mergeCells count="1">
    <mergeCell ref="A2:M2"/>
  </mergeCells>
  <conditionalFormatting sqref="C7:C23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A91F3FCB-CB1A-4CA8-87B2-A9E5DF0DAA05}"/>
    <hyperlink ref="F8" r:id="rId2" xr:uid="{D6138EB1-BDCE-4B28-B212-B6C5B9B04F4C}"/>
    <hyperlink ref="F9" r:id="rId3" xr:uid="{7F0A08F4-0165-4AC6-A8DF-8B08BAA51B08}"/>
    <hyperlink ref="F10" r:id="rId4" xr:uid="{004E31CE-E0D8-4D76-A5AA-A56CB585CD8E}"/>
    <hyperlink ref="F11" r:id="rId5" xr:uid="{88297608-8991-40FF-874D-063C606A6126}"/>
    <hyperlink ref="F12" r:id="rId6" xr:uid="{735ACFBA-6B1F-41E8-A206-ACA78A86AC96}"/>
    <hyperlink ref="F13" r:id="rId7" xr:uid="{C6B0A762-7A18-4DC3-9200-EF8F3AC271FF}"/>
    <hyperlink ref="F14" r:id="rId8" xr:uid="{634E9217-A3E5-4EE0-9EE5-BF7226D69BDA}"/>
    <hyperlink ref="F15" r:id="rId9" xr:uid="{33F0CAC3-97B9-4A65-81B3-29C8198F2F14}"/>
    <hyperlink ref="F16" r:id="rId10" xr:uid="{97DC679A-3A06-4DAF-B22F-00ED6F994C2E}"/>
    <hyperlink ref="F17" r:id="rId11" xr:uid="{56404045-47D8-4074-9EDC-2ACD76E03941}"/>
    <hyperlink ref="F18" r:id="rId12" xr:uid="{7159DDB4-6BC5-4669-AFE4-A9E22A6FECD7}"/>
    <hyperlink ref="F19" r:id="rId13" xr:uid="{87E142D5-F4F3-4038-A63E-5726EB1061EE}"/>
    <hyperlink ref="F20" r:id="rId14" xr:uid="{C0FD5934-DD72-4917-BE52-ED430EEF5ED5}"/>
    <hyperlink ref="F21" r:id="rId15" xr:uid="{57EA36BD-CFC6-436F-9542-3EE53E19085F}"/>
    <hyperlink ref="F22" r:id="rId16" xr:uid="{88C2E8EB-26B2-43D1-A782-DAAF7367C347}"/>
    <hyperlink ref="F23" r:id="rId17" xr:uid="{1392965B-78E6-4B38-B2DB-C8D9CAA423C9}"/>
    <hyperlink ref="E7" r:id="rId18" xr:uid="{42B661F3-1534-4FDC-8DA9-5AB6E4E655D0}"/>
    <hyperlink ref="E18" r:id="rId19" xr:uid="{13B1A9C7-9CC2-4533-9060-995ADF68BE01}"/>
    <hyperlink ref="E21" r:id="rId20" xr:uid="{AED734F1-D555-40A7-9830-555EB2CE7B87}"/>
    <hyperlink ref="E22" r:id="rId21" xr:uid="{EA030731-14AF-43B8-9464-D2E6AD7F3CDE}"/>
    <hyperlink ref="E8" r:id="rId22" xr:uid="{65FE4CDB-5579-4F2F-9145-206402577114}"/>
    <hyperlink ref="E13" r:id="rId23" xr:uid="{5BA3C227-72B8-4CCC-8AAE-D8FCC535328C}"/>
    <hyperlink ref="E14" r:id="rId24" xr:uid="{15F6D101-D388-43AF-9796-37B54F5D6A24}"/>
    <hyperlink ref="E15" r:id="rId25" xr:uid="{6EEB0D97-26AC-4437-B9F6-0F18928F32C9}"/>
    <hyperlink ref="E16" r:id="rId26" xr:uid="{F6939432-BE02-42D1-A9AA-958DE043D8F3}"/>
    <hyperlink ref="E17" r:id="rId27" xr:uid="{3A52BCD9-D992-42B0-943C-A2E4F76EB6E9}"/>
    <hyperlink ref="E19" r:id="rId28" xr:uid="{DE70EB38-D07B-4E72-923F-78BF91811CA5}"/>
    <hyperlink ref="E20" r:id="rId29" xr:uid="{EBE3186B-6677-40DA-ADB8-8A0F0235FD08}"/>
    <hyperlink ref="E23" r:id="rId30" xr:uid="{EE218546-377A-4D2C-95E6-8D64FDC674AA}"/>
    <hyperlink ref="E11" r:id="rId31" xr:uid="{F50A8C5E-84C1-4F6D-A98F-AB23AF9FF9EF}"/>
    <hyperlink ref="E9" r:id="rId32" xr:uid="{8E0BF9C1-DFF7-414C-92FB-F96772A9A690}"/>
    <hyperlink ref="E10" r:id="rId33" xr:uid="{52BE5101-AEEC-46B3-B975-495F2D2F3E25}"/>
    <hyperlink ref="E12" r:id="rId34" xr:uid="{094F1AB5-73D6-48DE-9EE2-1F957C216336}"/>
  </hyperlinks>
  <pageMargins left="0.511811024" right="0.511811024" top="0.78740157499999996" bottom="0.78740157499999996" header="0.31496062000000002" footer="0.31496062000000002"/>
  <pageSetup scale="40" orientation="portrait" r:id="rId35"/>
  <drawing r:id="rId3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c16893b3d9096f47f8faa0645f760cd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ae7b470a0dd49327c76357b695f91ea0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B4F41889-7078-4ACA-8B59-9F5E3158FD22}"/>
</file>

<file path=customXml/itemProps2.xml><?xml version="1.0" encoding="utf-8"?>
<ds:datastoreItem xmlns:ds="http://schemas.openxmlformats.org/officeDocument/2006/customXml" ds:itemID="{CCCAA595-532B-47BA-949B-E52DB2B4845A}"/>
</file>

<file path=customXml/itemProps3.xml><?xml version="1.0" encoding="utf-8"?>
<ds:datastoreItem xmlns:ds="http://schemas.openxmlformats.org/officeDocument/2006/customXml" ds:itemID="{E8CB1107-5B34-4989-AE0E-C895F26C20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Locações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de Freitas Barbosa</dc:creator>
  <cp:lastModifiedBy>Sabrina de Freitas Barbosa</cp:lastModifiedBy>
  <dcterms:created xsi:type="dcterms:W3CDTF">2025-10-07T15:21:05Z</dcterms:created>
  <dcterms:modified xsi:type="dcterms:W3CDTF">2025-10-07T15:21:29Z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