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5- DISPONIBILIDADE FUNDOS/"/>
    </mc:Choice>
  </mc:AlternateContent>
  <xr:revisionPtr revIDLastSave="421" documentId="11_EAEC2C0CB6A8AE84BA569FB2D4D8DA2B81C6B8F8" xr6:coauthVersionLast="47" xr6:coauthVersionMax="47" xr10:uidLastSave="{49BC9F45-BA9C-474F-AC1C-45C2E6944FF1}"/>
  <bookViews>
    <workbookView xWindow="-120" yWindow="-120" windowWidth="29040" windowHeight="15720" tabRatio="500" xr2:uid="{00000000-000D-0000-FFFF-FFFF00000000}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B16" i="1" l="1"/>
  <c r="B12" i="1"/>
  <c r="C24" i="2"/>
  <c r="C13" i="2"/>
  <c r="O16" i="1" l="1"/>
  <c r="O11" i="1"/>
  <c r="K24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8" i="2"/>
  <c r="C8" i="2"/>
  <c r="F19" i="1" l="1"/>
  <c r="N19" i="1" l="1"/>
  <c r="M19" i="1"/>
  <c r="L19" i="1"/>
  <c r="K19" i="1"/>
  <c r="J19" i="1"/>
  <c r="H19" i="1"/>
  <c r="O8" i="1"/>
  <c r="O14" i="1" s="1"/>
  <c r="K8" i="2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<sst xmlns="http://schemas.openxmlformats.org/spreadsheetml/2006/main" count="44" uniqueCount="39">
  <si>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</si>
  <si>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</si>
  <si>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</si>
  <si>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</si>
  <si>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</si>
  <si>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</si>
  <si>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</si>
  <si>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</si>
  <si>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</si>
  <si>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</si>
  <si>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</si>
  <si>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</si>
  <si>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</si>
  <si>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</si>
  <si>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</si>
  <si>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</si>
  <si>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</si>
  <si>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</si>
  <si>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</si>
  <si>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</si>
  <si>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</si>
  <si>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</si>
  <si>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</si>
  <si>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</si>
  <si>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</si>
  <si>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</si>
  <si>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</si>
  <si>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</si>
  <si>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</si>
  <si>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</si>
  <si>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</si>
  <si>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</si>
  <si>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</si>
  <si>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</si>
  <si>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t>12000-13500</t>
  </si>
  <si>
    <t>SALDO DO FUNDO EM  31  DEZEMBRO/2024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</si>
  <si>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</t>
    </r>
    <r>
      <rPr>
        <sz val="12"/>
        <color rgb="FF00B050"/>
        <rFont val="Arial1"/>
      </rPr>
      <t>CONTA (12000 e 13500)</t>
    </r>
  </si>
  <si>
    <t>SETEMBRO/2025</t>
  </si>
  <si>
    <t>Data da última atualização: 10/10/2025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</si>
</sst>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1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  <font>
      <sz val="14"/>
      <name val="Arial"/>
      <family val="2"/>
    </font>
    <font>
      <sz val="12"/>
      <color rgb="FF00B050"/>
      <name val="Arial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Border="1" applyAlignment="1">
      <alignment horizontal="right" vertical="center" wrapText="1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  <xf numFmtId="44" fontId="28" fillId="0" borderId="0" xfId="1" applyFont="1"/>
    <xf numFmtId="0" fontId="12" fillId="0" borderId="3" xfId="0" applyFont="1" applyBorder="1"/>
    <xf numFmtId="0" fontId="12" fillId="0" borderId="12" xfId="0" applyFont="1" applyBorder="1"/>
    <xf numFmtId="0" fontId="12" fillId="0" borderId="13" xfId="0" applyFont="1" applyBorder="1"/>
    <xf numFmtId="4" fontId="21" fillId="0" borderId="0" xfId="0" applyNumberFormat="1" applyFont="1" applyAlignment="1">
      <alignment horizontal="right" vertical="center" wrapText="1"/>
    </xf>
    <xf numFmtId="44" fontId="30" fillId="0" borderId="0" xfId="1" applyFont="1"/>
    <xf numFmtId="44" fontId="30" fillId="0" borderId="15" xfId="1" applyFont="1" applyFill="1" applyBorder="1" applyAlignment="1">
      <alignment horizontal="right" vertical="center" wrapText="1"/>
    </xf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topLeftCell="A5" zoomScale="70" zoomScaleNormal="70" zoomScaleSheetLayoutView="55" workbookViewId="0">
      <selection activeCell="A25" sqref="A25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6" max="16" width="20.875" bestFit="1" customWidth="1"/>
    <col min="17" max="17" width="16.5" bestFit="1" customWidth="1"/>
  </cols>
  <sheetData>
    <row r="1" spans="1:17" ht="102" customHeight="1">
      <c r="E1" s="1"/>
    </row>
    <row r="2" spans="1:17" ht="27.75" customHeight="1">
      <c r="K2" s="68" t="s">
        <v>37</v>
      </c>
      <c r="L2" s="68"/>
      <c r="M2" s="68"/>
      <c r="N2" s="68"/>
      <c r="O2" s="68"/>
    </row>
    <row r="3" spans="1:17" ht="28.9" customHeight="1">
      <c r="A3" s="69" t="s">
        <v>0</v>
      </c>
      <c r="B3" s="69"/>
      <c r="C3" s="69"/>
      <c r="D3" s="69"/>
      <c r="E3" s="69"/>
      <c r="J3" s="16"/>
    </row>
    <row r="5" spans="1:17" s="3" customFormat="1" ht="63" customHeight="1">
      <c r="A5" s="2" t="s">
        <v>1</v>
      </c>
      <c r="B5" s="2" t="s">
        <v>35</v>
      </c>
      <c r="C5" s="70" t="s">
        <v>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7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7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7" ht="33" customHeight="1">
      <c r="A8" s="10" t="s">
        <v>17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/>
      <c r="M8" s="26"/>
      <c r="N8" s="26"/>
      <c r="O8" s="27">
        <f>SUM(B8:N8)</f>
        <v>0</v>
      </c>
    </row>
    <row r="9" spans="1:17" ht="51.75" customHeight="1">
      <c r="A9" s="10" t="s">
        <v>18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/>
      <c r="M9" s="26"/>
      <c r="N9" s="26"/>
      <c r="O9" s="27">
        <f t="shared" ref="O9:O13" si="0">SUM(B9:N9)</f>
        <v>0</v>
      </c>
    </row>
    <row r="10" spans="1:17" ht="30">
      <c r="A10" s="10" t="s">
        <v>19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/>
      <c r="M10" s="26"/>
      <c r="N10" s="26"/>
      <c r="O10" s="27">
        <f t="shared" si="0"/>
        <v>0</v>
      </c>
      <c r="P10" s="66"/>
    </row>
    <row r="11" spans="1:17" ht="30">
      <c r="A11" s="10" t="s">
        <v>29</v>
      </c>
      <c r="B11" s="31">
        <v>459195.51</v>
      </c>
      <c r="C11" s="26">
        <v>0</v>
      </c>
      <c r="D11" s="26">
        <v>4484.25</v>
      </c>
      <c r="E11" s="26">
        <v>4255.58</v>
      </c>
      <c r="F11" s="26">
        <v>4170.05</v>
      </c>
      <c r="G11" s="26">
        <v>4583.26</v>
      </c>
      <c r="H11" s="26">
        <v>4991.1899999999996</v>
      </c>
      <c r="I11" s="26">
        <v>4906.26</v>
      </c>
      <c r="J11" s="31">
        <v>5769.25</v>
      </c>
      <c r="K11" s="31">
        <v>5307.29</v>
      </c>
      <c r="L11" s="31"/>
      <c r="M11" s="31"/>
      <c r="N11" s="31"/>
      <c r="O11" s="27">
        <f>SUM(B11:N11)</f>
        <v>497662.64</v>
      </c>
      <c r="P11" s="66"/>
    </row>
    <row r="12" spans="1:17" ht="30">
      <c r="A12" s="10" t="s">
        <v>30</v>
      </c>
      <c r="B12" s="31">
        <f>912385.03+633377.66</f>
        <v>1545762.69</v>
      </c>
      <c r="C12" s="26">
        <v>15634.75</v>
      </c>
      <c r="D12" s="26">
        <v>15135.08</v>
      </c>
      <c r="E12" s="26">
        <v>14469.17</v>
      </c>
      <c r="F12" s="26">
        <v>14178.36</v>
      </c>
      <c r="G12" s="26">
        <v>15583.29</v>
      </c>
      <c r="H12" s="26">
        <v>16970.259999999998</v>
      </c>
      <c r="I12" s="26">
        <v>16681.509999999998</v>
      </c>
      <c r="J12" s="31">
        <v>66020.48000000001</v>
      </c>
      <c r="K12" s="31">
        <v>18045.04</v>
      </c>
      <c r="L12" s="31"/>
      <c r="M12" s="31"/>
      <c r="N12" s="31"/>
      <c r="O12" s="27">
        <f t="shared" si="0"/>
        <v>1738480.6300000001</v>
      </c>
      <c r="P12" s="66"/>
    </row>
    <row r="13" spans="1:17" ht="30">
      <c r="A13" s="10" t="s">
        <v>31</v>
      </c>
      <c r="B13" s="31">
        <v>1448886.87</v>
      </c>
      <c r="C13" s="26">
        <v>0</v>
      </c>
      <c r="D13" s="26">
        <v>-365850.98</v>
      </c>
      <c r="E13" s="26">
        <v>12032.31</v>
      </c>
      <c r="F13" s="26">
        <v>9758.7999999999993</v>
      </c>
      <c r="G13" s="26">
        <v>10725.8</v>
      </c>
      <c r="H13" s="26">
        <v>11680.44</v>
      </c>
      <c r="I13" s="26">
        <v>141481.69</v>
      </c>
      <c r="J13" s="31">
        <v>14376.61</v>
      </c>
      <c r="K13" s="31">
        <v>13830.95</v>
      </c>
      <c r="L13" s="31"/>
      <c r="M13" s="31"/>
      <c r="N13" s="31"/>
      <c r="O13" s="27">
        <f t="shared" si="0"/>
        <v>1296922.4900000002</v>
      </c>
      <c r="P13" s="66"/>
    </row>
    <row r="14" spans="1:17" ht="25.5" customHeight="1">
      <c r="A14" s="21" t="s">
        <v>20</v>
      </c>
      <c r="B14" s="28">
        <f>SUM(B8:B13)</f>
        <v>3453845.0700000003</v>
      </c>
      <c r="C14" s="28">
        <f t="shared" ref="C14:O14" si="1">SUM(C8:C13)</f>
        <v>15634.75</v>
      </c>
      <c r="D14" s="28">
        <f t="shared" si="1"/>
        <v>-346231.64999999997</v>
      </c>
      <c r="E14" s="28">
        <f t="shared" si="1"/>
        <v>30757.059999999998</v>
      </c>
      <c r="F14" s="28">
        <f t="shared" si="1"/>
        <v>28107.21</v>
      </c>
      <c r="G14" s="28">
        <f t="shared" si="1"/>
        <v>30892.350000000002</v>
      </c>
      <c r="H14" s="28">
        <f t="shared" si="1"/>
        <v>33641.89</v>
      </c>
      <c r="I14" s="28">
        <f t="shared" si="1"/>
        <v>163069.46</v>
      </c>
      <c r="J14" s="28">
        <f t="shared" si="1"/>
        <v>86166.340000000011</v>
      </c>
      <c r="K14" s="28">
        <f t="shared" si="1"/>
        <v>37183.279999999999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3533065.7600000002</v>
      </c>
      <c r="P14" s="67"/>
      <c r="Q14" s="45"/>
    </row>
    <row r="15" spans="1:17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7" ht="33" customHeight="1">
      <c r="A16" s="32" t="s">
        <v>36</v>
      </c>
      <c r="B16" s="37">
        <f>30+67040.33+40680.24+76996.01</f>
        <v>184746.58000000002</v>
      </c>
      <c r="C16" s="31">
        <v>0</v>
      </c>
      <c r="D16" s="37">
        <v>0</v>
      </c>
      <c r="E16" s="37">
        <v>1000000</v>
      </c>
      <c r="F16" s="37">
        <v>-1000000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/>
      <c r="M16" s="37"/>
      <c r="N16" s="37"/>
      <c r="O16" s="34">
        <f>SUM(B16:N16)</f>
        <v>184746.58000000007</v>
      </c>
      <c r="P16" s="61"/>
    </row>
    <row r="17" spans="1:17" ht="31.5" customHeight="1">
      <c r="A17" s="32" t="s">
        <v>22</v>
      </c>
      <c r="B17" s="37">
        <v>0</v>
      </c>
      <c r="C17" s="31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/>
      <c r="M17" s="37"/>
      <c r="N17" s="37"/>
      <c r="O17" s="34">
        <f>SUM(B17:N17)</f>
        <v>0</v>
      </c>
      <c r="P17" s="61"/>
      <c r="Q17" s="16"/>
    </row>
    <row r="18" spans="1:17" ht="25.5" customHeight="1">
      <c r="A18" s="33" t="s">
        <v>20</v>
      </c>
      <c r="B18" s="38"/>
      <c r="C18" s="3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5">
        <f>SUM(O16:O17)</f>
        <v>184746.58000000007</v>
      </c>
      <c r="P18" s="61"/>
    </row>
    <row r="19" spans="1:17" s="19" customFormat="1" ht="25.5" customHeight="1">
      <c r="A19" s="23" t="s">
        <v>23</v>
      </c>
      <c r="B19" s="30">
        <f t="shared" ref="B19:H19" si="2">B14+B18</f>
        <v>3453845.0700000003</v>
      </c>
      <c r="C19" s="30">
        <f t="shared" si="2"/>
        <v>15634.75</v>
      </c>
      <c r="D19" s="30">
        <f t="shared" si="2"/>
        <v>-346231.64999999997</v>
      </c>
      <c r="E19" s="30">
        <f t="shared" si="2"/>
        <v>30757.059999999998</v>
      </c>
      <c r="F19" s="30">
        <f>F14+F18</f>
        <v>28107.21</v>
      </c>
      <c r="G19" s="30">
        <f t="shared" si="2"/>
        <v>30892.350000000002</v>
      </c>
      <c r="H19" s="30">
        <f t="shared" si="2"/>
        <v>33641.89</v>
      </c>
      <c r="I19" s="30">
        <f>I14+I18</f>
        <v>163069.46</v>
      </c>
      <c r="J19" s="30">
        <f t="shared" ref="J19:O19" si="3">J14+J18</f>
        <v>86166.340000000011</v>
      </c>
      <c r="K19" s="30">
        <f t="shared" si="3"/>
        <v>37183.279999999999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3717812.3400000003</v>
      </c>
      <c r="P19" s="61"/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  <c r="P20" s="45"/>
    </row>
    <row r="21" spans="1:17" ht="45">
      <c r="A21" s="42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  <c r="M22" s="65"/>
      <c r="O22" s="61"/>
    </row>
    <row r="23" spans="1:17" ht="14.25" customHeight="1">
      <c r="A23" s="24" t="s">
        <v>25</v>
      </c>
      <c r="C23" s="14"/>
      <c r="O23" s="61"/>
    </row>
    <row r="24" spans="1:17" ht="14.25" customHeight="1">
      <c r="A24" s="19" t="s">
        <v>38</v>
      </c>
      <c r="N24" s="14"/>
      <c r="O24" s="45"/>
      <c r="P24" s="45"/>
    </row>
    <row r="25" spans="1:17" ht="25.5" customHeight="1">
      <c r="M25" s="14"/>
      <c r="O25" s="45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J9" sqref="J9"/>
    </sheetView>
  </sheetViews>
  <sheetFormatPr defaultRowHeight="14.25"/>
  <cols>
    <col min="1" max="1" width="12.5" bestFit="1" customWidth="1"/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.75" thickBot="1">
      <c r="A1" s="50"/>
      <c r="B1" s="63" t="s">
        <v>26</v>
      </c>
      <c r="C1" s="64" t="s">
        <v>27</v>
      </c>
      <c r="E1" s="47"/>
      <c r="F1" s="62" t="s">
        <v>26</v>
      </c>
      <c r="G1" s="62" t="s">
        <v>27</v>
      </c>
      <c r="I1" s="47"/>
      <c r="J1" s="62" t="s">
        <v>26</v>
      </c>
      <c r="K1" s="62" t="s">
        <v>27</v>
      </c>
    </row>
    <row r="2" spans="1:17" ht="15">
      <c r="A2" s="62">
        <v>13000</v>
      </c>
      <c r="B2" s="51"/>
      <c r="C2" s="51"/>
      <c r="E2" s="62" t="s">
        <v>28</v>
      </c>
      <c r="F2" s="48"/>
      <c r="G2" s="48"/>
      <c r="I2" s="62">
        <v>13300</v>
      </c>
      <c r="J2" s="48"/>
      <c r="K2" s="48"/>
      <c r="Q2" s="14"/>
    </row>
    <row r="3" spans="1:17">
      <c r="A3" s="47"/>
      <c r="B3" s="48"/>
      <c r="C3" s="48"/>
      <c r="E3" s="47"/>
      <c r="F3" s="48"/>
      <c r="G3" s="48"/>
      <c r="I3" s="47"/>
      <c r="J3" s="48"/>
      <c r="K3" s="48"/>
      <c r="Q3" s="40"/>
    </row>
    <row r="4" spans="1:17" ht="15">
      <c r="A4" s="47"/>
      <c r="B4" s="47"/>
      <c r="C4" s="48"/>
      <c r="E4" s="47"/>
      <c r="F4" s="48"/>
      <c r="G4" s="48"/>
      <c r="I4" s="47"/>
      <c r="J4" s="58"/>
      <c r="K4" s="47"/>
      <c r="Q4" s="41"/>
    </row>
    <row r="5" spans="1:17">
      <c r="A5" s="47"/>
      <c r="B5" s="47"/>
      <c r="C5" s="47"/>
      <c r="E5" s="47"/>
      <c r="F5" s="48"/>
      <c r="G5" s="48"/>
      <c r="I5" s="47"/>
      <c r="J5" s="47"/>
      <c r="K5" s="47"/>
    </row>
    <row r="6" spans="1:17">
      <c r="A6" s="47"/>
      <c r="B6" s="47"/>
      <c r="C6" s="47"/>
      <c r="E6" s="47"/>
      <c r="F6" s="47"/>
      <c r="G6" s="48"/>
      <c r="I6" s="47"/>
      <c r="J6" s="47"/>
      <c r="K6" s="47"/>
      <c r="Q6" s="43"/>
    </row>
    <row r="7" spans="1:17" ht="15" thickBot="1">
      <c r="A7" s="47"/>
      <c r="B7" s="47"/>
      <c r="C7" s="52"/>
      <c r="E7" s="47"/>
      <c r="F7" s="47"/>
      <c r="G7" s="52"/>
      <c r="I7" s="47"/>
      <c r="J7" s="47"/>
      <c r="K7" s="47"/>
      <c r="Q7" s="14"/>
    </row>
    <row r="8" spans="1:17" ht="15.75" thickBot="1">
      <c r="A8" s="47"/>
      <c r="B8" s="50"/>
      <c r="C8" s="54">
        <f>SUM(B2:B3)-SUM(C2:C4)</f>
        <v>0</v>
      </c>
      <c r="E8" s="47"/>
      <c r="F8" s="50"/>
      <c r="G8" s="54">
        <f>SUM(F2:F5)-SUM(G2:G6)</f>
        <v>0</v>
      </c>
      <c r="I8" s="47"/>
      <c r="J8" s="47"/>
      <c r="K8" s="49">
        <f>SUM(J2:J4)-SUM(K2:K4)</f>
        <v>0</v>
      </c>
      <c r="Q8" s="14"/>
    </row>
    <row r="9" spans="1:17" ht="15">
      <c r="A9" s="62">
        <v>13600</v>
      </c>
      <c r="B9" s="48">
        <v>5307.29</v>
      </c>
      <c r="C9" s="53"/>
      <c r="E9" s="62" t="s">
        <v>32</v>
      </c>
      <c r="F9" s="48">
        <v>10545.17</v>
      </c>
      <c r="G9" s="57"/>
      <c r="I9" s="62">
        <v>13630</v>
      </c>
      <c r="J9" s="48">
        <v>13830.95</v>
      </c>
      <c r="K9" s="48"/>
      <c r="Q9" s="14"/>
    </row>
    <row r="10" spans="1:17">
      <c r="A10" s="47"/>
      <c r="B10" s="48"/>
      <c r="C10" s="47"/>
      <c r="E10" s="47"/>
      <c r="F10" s="47">
        <v>7499.87</v>
      </c>
      <c r="G10" s="47"/>
      <c r="I10" s="47"/>
      <c r="J10" s="48"/>
      <c r="K10" s="59"/>
      <c r="Q10" s="14"/>
    </row>
    <row r="11" spans="1:17" ht="15.75" thickBot="1">
      <c r="A11" s="47"/>
      <c r="B11" s="47"/>
      <c r="C11" s="47"/>
      <c r="E11" s="47"/>
      <c r="F11" s="47"/>
      <c r="G11" s="49"/>
      <c r="I11" s="47"/>
      <c r="J11" s="47"/>
      <c r="K11" s="59"/>
      <c r="Q11" s="14"/>
    </row>
    <row r="12" spans="1:17" ht="15.75" thickTop="1" thickBot="1">
      <c r="A12" s="47"/>
      <c r="B12" s="47"/>
      <c r="C12" s="52"/>
      <c r="E12" s="47"/>
      <c r="F12" s="48"/>
      <c r="G12" s="57"/>
      <c r="I12" s="47"/>
      <c r="J12" s="47"/>
      <c r="K12" s="59"/>
      <c r="P12" s="46"/>
      <c r="Q12" s="14"/>
    </row>
    <row r="13" spans="1:17" ht="16.5" thickTop="1" thickBot="1">
      <c r="A13" s="47"/>
      <c r="B13" s="50"/>
      <c r="C13" s="55">
        <f>SUM(B9:B10)-SUM(C9:C10)</f>
        <v>5307.29</v>
      </c>
      <c r="E13" s="47"/>
      <c r="F13" s="47"/>
      <c r="G13" s="47"/>
      <c r="I13" s="47"/>
      <c r="J13" s="47"/>
      <c r="K13" s="59"/>
      <c r="P13" s="14"/>
      <c r="Q13" s="14"/>
    </row>
    <row r="14" spans="1:17" ht="15">
      <c r="A14" s="62" t="s">
        <v>34</v>
      </c>
      <c r="B14" s="48"/>
      <c r="C14" s="53"/>
      <c r="E14" s="47"/>
      <c r="F14" s="47"/>
      <c r="G14" s="49"/>
      <c r="I14" s="47"/>
      <c r="J14" s="47"/>
      <c r="K14" s="59"/>
      <c r="P14" s="14"/>
      <c r="Q14" s="40"/>
    </row>
    <row r="15" spans="1:17" ht="15">
      <c r="A15" s="47"/>
      <c r="B15" s="48"/>
      <c r="C15" s="48"/>
      <c r="E15" s="47"/>
      <c r="F15" s="47"/>
      <c r="G15" s="47"/>
      <c r="I15" s="47"/>
      <c r="J15" s="47"/>
      <c r="K15" s="59"/>
      <c r="Q15" s="39"/>
    </row>
    <row r="16" spans="1:17">
      <c r="A16" s="47"/>
      <c r="B16" s="48"/>
      <c r="C16" s="48"/>
      <c r="E16" s="47"/>
      <c r="F16" s="47"/>
      <c r="G16" s="47"/>
      <c r="I16" s="47"/>
      <c r="J16" s="47"/>
      <c r="K16" s="59"/>
    </row>
    <row r="17" spans="1:17">
      <c r="A17" s="47"/>
      <c r="B17" s="48"/>
      <c r="C17" s="48"/>
      <c r="E17" s="47"/>
      <c r="F17" s="47"/>
      <c r="G17" s="47"/>
      <c r="I17" s="47"/>
      <c r="J17" s="47"/>
      <c r="K17" s="59"/>
      <c r="P17" s="16"/>
    </row>
    <row r="18" spans="1:17">
      <c r="A18" s="47"/>
      <c r="B18" s="48"/>
      <c r="C18" s="56"/>
      <c r="E18" s="47"/>
      <c r="F18" s="47"/>
      <c r="G18" s="52"/>
      <c r="I18" s="47"/>
      <c r="J18" s="47"/>
      <c r="K18" s="60"/>
      <c r="P18" s="16"/>
    </row>
    <row r="19" spans="1:17">
      <c r="A19" s="47"/>
      <c r="B19" s="48"/>
      <c r="C19" s="56"/>
      <c r="E19" s="47"/>
      <c r="F19" s="47"/>
      <c r="G19" s="52"/>
      <c r="I19" s="47"/>
      <c r="J19" s="47"/>
      <c r="K19" s="60"/>
      <c r="P19" s="14"/>
    </row>
    <row r="20" spans="1:17">
      <c r="A20" s="47"/>
      <c r="B20" s="48"/>
      <c r="C20" s="56"/>
      <c r="E20" s="47"/>
      <c r="F20" s="47"/>
      <c r="G20" s="52"/>
      <c r="I20" s="47"/>
      <c r="J20" s="47"/>
      <c r="K20" s="60"/>
      <c r="P20" s="16"/>
    </row>
    <row r="21" spans="1:17">
      <c r="A21" s="47"/>
      <c r="B21" s="48"/>
      <c r="C21" s="56"/>
      <c r="E21" s="47"/>
      <c r="F21" s="47"/>
      <c r="G21" s="52"/>
      <c r="I21" s="47"/>
      <c r="J21" s="47"/>
      <c r="K21" s="60"/>
      <c r="P21" s="16"/>
    </row>
    <row r="22" spans="1:17">
      <c r="A22" s="47"/>
      <c r="B22" s="48"/>
      <c r="C22" s="56"/>
      <c r="E22" s="47"/>
      <c r="F22" s="47"/>
      <c r="G22" s="52"/>
      <c r="I22" s="47"/>
      <c r="J22" s="47"/>
      <c r="K22" s="60"/>
      <c r="P22" s="16"/>
    </row>
    <row r="23" spans="1:17" ht="15" thickBot="1">
      <c r="A23" s="47"/>
      <c r="B23" s="48"/>
      <c r="C23" s="56"/>
      <c r="E23" s="47"/>
      <c r="F23" s="47"/>
      <c r="G23" s="52"/>
      <c r="I23" s="47"/>
      <c r="J23" s="47"/>
      <c r="K23" s="60"/>
      <c r="N23" s="16"/>
      <c r="P23" s="44"/>
    </row>
    <row r="24" spans="1:17" ht="15.75" thickBot="1">
      <c r="A24" s="47"/>
      <c r="B24" s="50"/>
      <c r="C24" s="54">
        <f>SUM(B14:B23)-SUM(C14:C23)</f>
        <v>0</v>
      </c>
      <c r="E24" s="47"/>
      <c r="F24" s="50"/>
      <c r="G24" s="54">
        <f>SUM(F9:F23)-SUM(G9:G23)</f>
        <v>18045.04</v>
      </c>
      <c r="I24" s="47"/>
      <c r="J24" s="50"/>
      <c r="K24" s="55">
        <f>SUM(J9:J10)-SUM(K9:K10)</f>
        <v>13830.95</v>
      </c>
      <c r="N24" s="16"/>
      <c r="P24" s="45"/>
      <c r="Q24" s="16"/>
    </row>
    <row r="26" spans="1:17">
      <c r="O26" s="45"/>
    </row>
    <row r="30" spans="1:17">
      <c r="C30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ECAC1B-5105-4791-B952-A95A2ECF3F9D}"/>
</file>

<file path=customXml/itemProps2.xml><?xml version="1.0" encoding="utf-8"?>
<ds:datastoreItem xmlns:ds="http://schemas.openxmlformats.org/officeDocument/2006/customXml" ds:itemID="{486F7A7D-829C-42CF-9BE2-20E255C6D4A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eec51211-4e70-446f-ac4c-34342dd19df9"/>
    <ds:schemaRef ds:uri="55306d8f-6ac8-4d4b-898a-9b8a7bc1d116"/>
  </ds:schemaRefs>
</ds:datastoreItem>
</file>

<file path=customXml/itemProps3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2025-06-11T13:26:24Z</cp:lastPrinted>
  <dcterms:created xsi:type="dcterms:W3CDTF">2017-08-21T15:52:33Z</dcterms:created>
  <dcterms:modified xsi:type="dcterms:W3CDTF">2025-10-10T13:25:33Z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