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5.Maio/"/>
    </mc:Choice>
  </mc:AlternateContent>
  <xr:revisionPtr revIDLastSave="0" documentId="8_{CE5DDE62-109A-47F4-AB82-FCCA38E4C454}" xr6:coauthVersionLast="47" xr6:coauthVersionMax="47" xr10:uidLastSave="{00000000-0000-0000-0000-000000000000}"/>
  <bookViews>
    <workbookView xWindow="-120" yWindow="-120" windowWidth="29040" windowHeight="15720" xr2:uid="{506DF61F-073A-4C7D-AE4A-78FBD12FF85C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L27" i="1"/>
  <c r="L26" i="1"/>
  <c r="L25" i="1"/>
  <c r="L24" i="1"/>
  <c r="L23" i="1"/>
  <c r="L22" i="1"/>
  <c r="L21" i="1"/>
  <c r="L20" i="1"/>
  <c r="L19" i="1"/>
  <c r="L18" i="1"/>
  <c r="L17" i="1"/>
  <c r="L15" i="1"/>
  <c r="L14" i="1"/>
  <c r="L13" i="1"/>
  <c r="L12" i="1"/>
  <c r="L11" i="1"/>
  <c r="L7" i="1"/>
  <c r="A2" i="1"/>
</calcChain>
</file>

<file path=xl/sharedStrings.xml><?xml version="1.0" encoding="utf-8"?>
<sst xmlns="http://schemas.openxmlformats.org/spreadsheetml/2006/main" count="173" uniqueCount="105">
  <si>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</si>
  <si>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</si>
  <si>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</si>
  <si>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</si>
  <si>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</si>
  <si>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</si>
  <si>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</si>
  <si>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</si>
  <si>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</si>
  <si>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</si>
  <si>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</si>
  <si>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</si>
  <si>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</si>
  <si>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</si>
  <si>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</si>
  <si>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Maio</t>
  </si>
  <si>
    <t>ALVES LIRA LTDA</t>
  </si>
  <si>
    <t>Liquidação da NE nº 2025NE0000318 - Ref. serviço de locação do imóvel situado na Rua Belo Horizonte, n° 500, Aleixo (CA 016/2020-MP/PGJ) relativo a pagamento das diferenças de locação dos meses de fevereiro de 2024 a janeiro de 2025, conforme documentos no SEI 2025.007837.</t>
  </si>
  <si>
    <t>RECIBO 02/2024 a 01/2025</t>
  </si>
  <si>
    <t>1371/2025</t>
  </si>
  <si>
    <t>-</t>
  </si>
  <si>
    <t>2025.008855</t>
  </si>
  <si>
    <t>Liquidação da NE nº 2025NE0000026 - Ref. serviço de locação do imóvel situado na Rua Belo Horizonte, n° 500, Aleixo (CA 016/2020-MP/PGJ) relativo a pagamento das diferenças de locação dos meses de fevereiro de 2024 a janeiro de 2025, conforme documentos no SEI 2025.007837.</t>
  </si>
  <si>
    <t>1372/2025</t>
  </si>
  <si>
    <t>MARIA DA GLORIA DA SILVA CONRADO</t>
  </si>
  <si>
    <t>Liquidação da NE nº 2025NE0000044 - Ref. locação de imóvel EIRUNEPÉ - AM (CA N° 012/2023 - MP/PGJ) relativo a MARÇO/2025, conforme documentos do SEI 2025.008553.</t>
  </si>
  <si>
    <t>RECIBO 03/2025</t>
  </si>
  <si>
    <t>1374/2025</t>
  </si>
  <si>
    <t>2025.008553</t>
  </si>
  <si>
    <t>JOSIELE SILVA DE SOUZA</t>
  </si>
  <si>
    <t>Liquidação da NE nº 2025NE0000058 - Locação de imóvel localizado na  Avenida Amazonas, 14, Bairro São Lázaro, Urucurituba-AM, referente a ABRIL/2025 conforme documentos do PI-SEI 2025.009706.</t>
  </si>
  <si>
    <t>RECIBO 04/2025</t>
  </si>
  <si>
    <t>1376/2025</t>
  </si>
  <si>
    <t>2025.009706</t>
  </si>
  <si>
    <t>VANIAS BATISTA MENDONÇA</t>
  </si>
  <si>
    <t>Liquidação da NE nº 2025NE0000038 - Ref. serv. de locação de imóvel na Av. André Araújo, 129 - Aleixo  (CA 035/2024-MP/PGJ) relativo a ABRIL/2025, conforme documentos no SEI 2025.009434.</t>
  </si>
  <si>
    <t>1377/2025</t>
  </si>
  <si>
    <t>2025.009434</t>
  </si>
  <si>
    <t>JOZIVAN DOS SANTOS SOUZA</t>
  </si>
  <si>
    <t>Liquidação da NE nº 2025NE0000055 - Ref. a Locação de imóvel na cidade de Barrerinha/AM (CA N° 006/2023-MP/PGJ) referente a MARÇO/2025, conforme documentos do SEI 2025.008564.</t>
  </si>
  <si>
    <t>1378/2025</t>
  </si>
  <si>
    <t>2025.008564</t>
  </si>
  <si>
    <t>SAMUEL MENDES DA SILVA</t>
  </si>
  <si>
    <t>Liquidação da NE nº 2025NE0000423 - Ref. locação de imóvel JURUÁ /AM (CA N° 004/2021-MP/PGJ) relativo ao período de 01.04.2025 a 30.04.2025, conforme documentos do SEI 2025.009679.</t>
  </si>
  <si>
    <t>1379/2025</t>
  </si>
  <si>
    <t>2025.009679</t>
  </si>
  <si>
    <t xml:space="preserve"> VIA DIRETA TELECOMUNICACOES VIA SATELITE E INTERNET LTDA</t>
  </si>
  <si>
    <t>Liquidação da NE nº 2025NE0000048 - Prestação de serviços de conectividade a internet, via sátelite (LEO), (CA n° 023/2024 - MP/PGJ) referente a MARÇO/25 conforme NFSC nº 537 e Fatura de Locação nº 03/2025. Demais documentos no PI-SEI 2025.008447</t>
  </si>
  <si>
    <t>Fatura nº 03/2025</t>
  </si>
  <si>
    <t>1387/2025</t>
  </si>
  <si>
    <t>2025.008447</t>
  </si>
  <si>
    <t>COENCIL EMPREENDIMENTOS IMOBILIÁRIOS LTDA</t>
  </si>
  <si>
    <t>Liquidação da NE nº 2025NE0000071 - Ref. serviço de locação de imóvel na Rua São Luiz, 624 e Av. Jornalista Umberto Calderaro Filho, 175, Manaus/AM (CA 029/2024-MP/PGJ) relativo a ABRIL/2025 conforme documentos no PI-SEI 2025.009506.</t>
  </si>
  <si>
    <t>RECIBO 079/2025</t>
  </si>
  <si>
    <t>1447/2025</t>
  </si>
  <si>
    <t>2025.009506</t>
  </si>
  <si>
    <t>Liquidação da NE nº 2025NE0000922 - Ref. serviço de locação de imóvel na Rua São Luiz, 624 e Av. Jornalista Umberto Calderaro Filho, 175, Manaus/AM (CA 029/2024-MP/PGJ) relativo a ABRIL/2025 conforme documentos no PI-SEI 2025.009506.</t>
  </si>
  <si>
    <t>1448/2025</t>
  </si>
  <si>
    <t>VIA DIRETA TELECOMUNICACOES VIA SATELITE E INTERNET LTDA</t>
  </si>
  <si>
    <t>Liquidação da NE nº 2024NE0001988 - Prestação de serviços de conectividade a internet, via sátelite (LEO), (CA n° 023/2024 - MP/PGJ) referente a FEVEREIRO/25 conforme Fatura de Locação nº 02/2025 e demais documentos no PI-SEI 2025.008302</t>
  </si>
  <si>
    <t>Fatura de Locação nº 02/2025</t>
  </si>
  <si>
    <t>1482/2025</t>
  </si>
  <si>
    <t>2025.008302</t>
  </si>
  <si>
    <t>Liquidação da NE nº 2025NE0000048 - Prestação de serviços de conectividade a internet, via sátelite (LEO), (CA n° 023/2024 - MP/PGJ) referente a FEVEREIRO/25 conforme Fatura de Locação nº 02/2025 e demais documentos no PI-SEI 2025.008302</t>
  </si>
  <si>
    <t>1483/2025</t>
  </si>
  <si>
    <t>PEDRO CAVALCANTE DA COSTA</t>
  </si>
  <si>
    <t>Liquidação da NE nº 2025NE0000280 - Ref. serv. de locação de imóvel na Avenida Adail de Sá, nº 15-C, Centro, no município de Careiro Castanho/AM - MARÇO/2025,  conforme documentos no SEI 2025.005630.</t>
  </si>
  <si>
    <t>1495/2025</t>
  </si>
  <si>
    <t>2025.005630</t>
  </si>
  <si>
    <t>Liquidação da NE nº 2025NE0000048 - Prestação de serviços de conectividade a internet, via sátelite (LEO), (CA n° 023/2024 - MP/PGJ) referente a JANEIRO/25 conforme Fatura de Locação nº 01/2025 e demais documentos no PI-SEI 2025.009116.</t>
  </si>
  <si>
    <t>Fatura nº 01/2025</t>
  </si>
  <si>
    <t>1543/2025</t>
  </si>
  <si>
    <t>2025.009116</t>
  </si>
  <si>
    <t>Liquidação da NE nº 2025NE0000638 - Ref. locação de imóvel EIRUNEPÉ - AM (CA N° 012/2023 - MP/PGJ) relativo a ABRIL/2025, conforme documentos do SEI 2025.010196.</t>
  </si>
  <si>
    <t>1549/2025</t>
  </si>
  <si>
    <t>2025.010196</t>
  </si>
  <si>
    <t>RECHE GALDEANO &amp; CIA LTDA</t>
  </si>
  <si>
    <t>Liquidação da NE nº 2025NE0000304 - Prestação do serviço de locação de bens móveis sem mão de obra (CA N° 003/2024 - MP/PGJ) referente a ABRIL/2025, conforme Fatura N° 100631 e documentos no PI-SEI 2025.009812.</t>
  </si>
  <si>
    <t>Fatura N° 100631/2025</t>
  </si>
  <si>
    <t>1560/2025</t>
  </si>
  <si>
    <t>2025.009812</t>
  </si>
  <si>
    <t>TENELANDIA RODRIGUES DE MATOS OLIVEIRA</t>
  </si>
  <si>
    <t>Liquidação da NE nº 2025NE0000039 - Ref. locação de imóvel Ipixuna/AM (CA 034/2024 - MP/PGJ) relativo a ABRIL/2025 conforme documentos no SEI 2025.009619.</t>
  </si>
  <si>
    <t>1591/2025</t>
  </si>
  <si>
    <t>2025.009619</t>
  </si>
  <si>
    <t>Liquidação da NE nº 2025NE0000280 - Ref. serv. de locação de imóvel na Avenida Adail de Sá, nº 15-C, Centro, no município de Careiro Castanho/AM - ABRIL/25,  conforme documentos no SEI 2025.010703.</t>
  </si>
  <si>
    <t>1594/2025</t>
  </si>
  <si>
    <t>2025.010703</t>
  </si>
  <si>
    <t>Liquidação da NE nº 2025NE0000055 - Ref. a Locação de imóvel na cidade de Barreirinha/AM (CA N° 006/2023-MP/PGJ) referente a ABRIL/2025, conforme documentos do SEI 2025.010940.</t>
  </si>
  <si>
    <t>1671/2025</t>
  </si>
  <si>
    <t>2025.010940</t>
  </si>
  <si>
    <t>ARTUR SANTOS CARDOSO</t>
  </si>
  <si>
    <t>Liquidação da NE nº 2025NE0000045 - Ref. locação de imóvel CAREIRO DA VÁRZEA (CA N° 011/2024-MP/PGJ) referente ao período de 20/04/2025 a 20/05/2025, conforme documentos do PI-SEI 2025.010572.</t>
  </si>
  <si>
    <t>RECIBO 05/2025</t>
  </si>
  <si>
    <t>1672/2025</t>
  </si>
  <si>
    <t>2025.010572</t>
  </si>
  <si>
    <t>Liquidação da NE nº 2025NE0000026 - Ref. serviço de locação do imóvel situado na Rua Belo Horizonte, n° 500, Aleixo (CA 016/2020-MP/PGJ) relativo a ABRIL/2025, conforme documentos no SEI 2025.010609.</t>
  </si>
  <si>
    <t>1673/2025</t>
  </si>
  <si>
    <t>2025.010609</t>
  </si>
  <si>
    <t>Liquidação da NE nº 2025NE0000455 - Ref. serviço de locação do imóvel situado na Rua Belo Horizonte, n° 500, Aleixo (CA 016/2020-MP/PGJ) relativo a ABRIL/2025, conforme documentos no SEI 2025.010609.</t>
  </si>
  <si>
    <t>1674/2025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</si>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</sst>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2" fillId="0" borderId="0" applyBorder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 wrapText="1"/>
    </xf>
    <xf numFmtId="0" fontId="7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 wrapText="1"/>
    </xf>
    <xf numFmtId="0" fontId="9" fillId="0" borderId="1" xfId="3" applyFont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2" applyBorder="1" applyAlignment="1">
      <alignment wrapText="1"/>
    </xf>
    <xf numFmtId="0" fontId="12" fillId="0" borderId="2" xfId="2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7" fontId="11" fillId="0" borderId="2" xfId="1" applyFont="1" applyBorder="1" applyAlignment="1" applyProtection="1">
      <alignment vertical="center"/>
    </xf>
    <xf numFmtId="166" fontId="11" fillId="0" borderId="2" xfId="0" applyNumberFormat="1" applyFont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C21E07FA-09CC-43F5-A90B-94510DA081D7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BCED3A17-BF01-4120-A5F4-4A483C97E01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66656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5.Maio/5.ORDEM_CRONOL&#211;GICA_%20DE_%20PAGAMENTOS_MAIO.xlsx" TargetMode="External"/><Relationship Id="rId1" Type="http://schemas.openxmlformats.org/officeDocument/2006/relationships/externalLinkPath" Target="5.ORDEM_CRONOL&#211;GICA_%20DE_%20PAGAMENTOS_M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MAIO/2025</v>
          </cell>
        </row>
        <row r="17">
          <cell r="A17" t="str">
            <v>Data da última atualização: 03/06/2025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RECIBO_03_2025_PEDRO_d6fde.pdf" TargetMode="External"/><Relationship Id="rId18" Type="http://schemas.openxmlformats.org/officeDocument/2006/relationships/hyperlink" Target="https://www.mpam.mp.br/images/RECIBO_04_2025_PEDRO_7bb7e.pdf" TargetMode="External"/><Relationship Id="rId26" Type="http://schemas.openxmlformats.org/officeDocument/2006/relationships/hyperlink" Target="https://www.mpam.mp.br/images/CT_n%C2%BA_016-2020-MP-PGJ_5f566.pdf" TargetMode="External"/><Relationship Id="rId39" Type="http://schemas.openxmlformats.org/officeDocument/2006/relationships/hyperlink" Target="https://www.mpam.mp.br/images/CT_29-2024_-_MP-PGJ_3982e.pdf" TargetMode="External"/><Relationship Id="rId21" Type="http://schemas.openxmlformats.org/officeDocument/2006/relationships/hyperlink" Target="https://www.mpam.mp.br/images/RECIBO_04_2025_ALVES_e6b4d.pdf" TargetMode="External"/><Relationship Id="rId34" Type="http://schemas.openxmlformats.org/officeDocument/2006/relationships/hyperlink" Target="https://www.mpam.mp.br/images/CT_23-2024_-_MP-PGJ_88c32.pdf" TargetMode="External"/><Relationship Id="rId42" Type="http://schemas.openxmlformats.org/officeDocument/2006/relationships/hyperlink" Target="https://www.mpam.mp.br/images/CT_03-2024_-_MP-PGJ_39380.pdf" TargetMode="External"/><Relationship Id="rId7" Type="http://schemas.openxmlformats.org/officeDocument/2006/relationships/hyperlink" Target="https://www.mpam.mp.br/images/RECIBO_04_2025_SAMUEL_c54ff.pdf" TargetMode="External"/><Relationship Id="rId2" Type="http://schemas.openxmlformats.org/officeDocument/2006/relationships/hyperlink" Target="https://www.mpam.mp.br/images/RECIBO_2024_2025_ALVES_LIRA_4412f.pdf" TargetMode="External"/><Relationship Id="rId16" Type="http://schemas.openxmlformats.org/officeDocument/2006/relationships/hyperlink" Target="https://www.mpam.mp.br/images/FATURA_100631_2025_RECHE_af630.pdf" TargetMode="External"/><Relationship Id="rId29" Type="http://schemas.openxmlformats.org/officeDocument/2006/relationships/hyperlink" Target="https://www.mpam.mp.br/images/CT_03-2023_-_MP-PGJ_6613a.pdf" TargetMode="External"/><Relationship Id="rId1" Type="http://schemas.openxmlformats.org/officeDocument/2006/relationships/hyperlink" Target="https://www.mpam.mp.br/images/RECIBO_2024_2025_ALVES_LIRA_4412f.pdf" TargetMode="External"/><Relationship Id="rId6" Type="http://schemas.openxmlformats.org/officeDocument/2006/relationships/hyperlink" Target="https://www.mpam.mp.br/images/RECIBO_03_2025_JOZIVAN_c325c.pdf" TargetMode="External"/><Relationship Id="rId11" Type="http://schemas.openxmlformats.org/officeDocument/2006/relationships/hyperlink" Target="https://www.mpam.mp.br/images/FATURA_02_2025_VIA_DIRETA_ec065.pdf" TargetMode="External"/><Relationship Id="rId24" Type="http://schemas.openxmlformats.org/officeDocument/2006/relationships/hyperlink" Target="https://www.mpam.mp.br/images/CT_n%C2%BA_016-2020-MP-PGJ_5f566.pdf" TargetMode="External"/><Relationship Id="rId32" Type="http://schemas.openxmlformats.org/officeDocument/2006/relationships/hyperlink" Target="https://www.mpam.mp.br/images/CT_035-2024_-_MP-PGJ_a6d71.pdf" TargetMode="External"/><Relationship Id="rId37" Type="http://schemas.openxmlformats.org/officeDocument/2006/relationships/hyperlink" Target="https://www.mpam.mp.br/images/CT_23-2024_-_MP-PGJ_88c32.pdf" TargetMode="External"/><Relationship Id="rId40" Type="http://schemas.openxmlformats.org/officeDocument/2006/relationships/hyperlink" Target="https://www.mpam.mp.br/images/CT_n.%C2%BA_004-2025_-_MP-PGJ_c45ec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mpam.mp.br/images/RECIBO_04_2025_VANIAS_24a55.pdf" TargetMode="External"/><Relationship Id="rId15" Type="http://schemas.openxmlformats.org/officeDocument/2006/relationships/hyperlink" Target="https://www.mpam.mp.br/images/RECIBO_04_2025_MARIA_DA_GLORIA_cba10.pdf" TargetMode="External"/><Relationship Id="rId23" Type="http://schemas.openxmlformats.org/officeDocument/2006/relationships/hyperlink" Target="https://www.mpam.mp.br/images/CT_n%C2%BA_016-2020-MP-PGJ_5f566.pdf" TargetMode="External"/><Relationship Id="rId28" Type="http://schemas.openxmlformats.org/officeDocument/2006/relationships/hyperlink" Target="https://www.mpam.mp.br/images/CT_12-2023_-_MP-PGJ_f3cba.pdf" TargetMode="External"/><Relationship Id="rId36" Type="http://schemas.openxmlformats.org/officeDocument/2006/relationships/hyperlink" Target="https://www.mpam.mp.br/images/CT_23-2024_-_MP-PGJ_88c32.pdf" TargetMode="External"/><Relationship Id="rId10" Type="http://schemas.openxmlformats.org/officeDocument/2006/relationships/hyperlink" Target="https://www.mpam.mp.br/images/RECIBO_079_2025_COENCIL_94a05.pdf" TargetMode="External"/><Relationship Id="rId19" Type="http://schemas.openxmlformats.org/officeDocument/2006/relationships/hyperlink" Target="https://www.mpam.mp.br/images/RECIBO_04_2025_JOZIVAN_6c51f.pdf" TargetMode="External"/><Relationship Id="rId31" Type="http://schemas.openxmlformats.org/officeDocument/2006/relationships/hyperlink" Target="https://www.mpam.mp.br/images/CT_06-2023_-_MP-PGJ_07b55.pdf" TargetMode="External"/><Relationship Id="rId44" Type="http://schemas.openxmlformats.org/officeDocument/2006/relationships/hyperlink" Target="https://www.mpam.mp.br/images/CT_11-2024_-_MP-PGJ_46fc3.pdf" TargetMode="External"/><Relationship Id="rId4" Type="http://schemas.openxmlformats.org/officeDocument/2006/relationships/hyperlink" Target="https://www.mpam.mp.br/images/RECIBO_04_2025_JOSIELE_a3f62.pdf" TargetMode="External"/><Relationship Id="rId9" Type="http://schemas.openxmlformats.org/officeDocument/2006/relationships/hyperlink" Target="https://www.mpam.mp.br/images/RECIBO_079_2025_COENCIL_94a05.pdf" TargetMode="External"/><Relationship Id="rId14" Type="http://schemas.openxmlformats.org/officeDocument/2006/relationships/hyperlink" Target="https://www.mpam.mp.br/images/FATURA_01_2025_VIA_DIRETA_f6f8a.pdf" TargetMode="External"/><Relationship Id="rId22" Type="http://schemas.openxmlformats.org/officeDocument/2006/relationships/hyperlink" Target="https://www.mpam.mp.br/images/RECIBO_04_2025_ALVES_e6b4d.pdf" TargetMode="External"/><Relationship Id="rId27" Type="http://schemas.openxmlformats.org/officeDocument/2006/relationships/hyperlink" Target="https://www.mpam.mp.br/images/CT_12-2023_-_MP-PGJ_f3cba.pdf" TargetMode="External"/><Relationship Id="rId30" Type="http://schemas.openxmlformats.org/officeDocument/2006/relationships/hyperlink" Target="https://www.mpam.mp.br/images/CT_06-2023_-_MP-PGJ_07b55.pdf" TargetMode="External"/><Relationship Id="rId35" Type="http://schemas.openxmlformats.org/officeDocument/2006/relationships/hyperlink" Target="https://www.mpam.mp.br/images/CT_23-2024_-_MP-PGJ_88c32.pdf" TargetMode="External"/><Relationship Id="rId43" Type="http://schemas.openxmlformats.org/officeDocument/2006/relationships/hyperlink" Target="https://www.mpam.mp.br/images/CT_034-2024_-_MP-PGJ_b7158.pdf" TargetMode="External"/><Relationship Id="rId8" Type="http://schemas.openxmlformats.org/officeDocument/2006/relationships/hyperlink" Target="https://www.mpam.mp.br/images/FATURA_03_2025_VIA_DIRETA_1f5ef.pdf" TargetMode="External"/><Relationship Id="rId3" Type="http://schemas.openxmlformats.org/officeDocument/2006/relationships/hyperlink" Target="https://www.mpam.mp.br/images/RECIBO_03_2025_MARIA_DA_GLORIA_8b5ef.pdf" TargetMode="External"/><Relationship Id="rId12" Type="http://schemas.openxmlformats.org/officeDocument/2006/relationships/hyperlink" Target="https://www.mpam.mp.br/images/FATURA_02_2025_VIA_DIRETA_ec065.pdf" TargetMode="External"/><Relationship Id="rId17" Type="http://schemas.openxmlformats.org/officeDocument/2006/relationships/hyperlink" Target="https://www.mpam.mp.br/images/RECIBO_04_2025_TENELANDIA_0e9d3.pdf" TargetMode="External"/><Relationship Id="rId25" Type="http://schemas.openxmlformats.org/officeDocument/2006/relationships/hyperlink" Target="https://www.mpam.mp.br/images/CT_n%C2%BA_016-2020-MP-PGJ_5f566.pdf" TargetMode="External"/><Relationship Id="rId33" Type="http://schemas.openxmlformats.org/officeDocument/2006/relationships/hyperlink" Target="https://www.mpam.mp.br/images/CT_n%C2%BA_004-2021-MP-PGJ_95ba7.pdf" TargetMode="External"/><Relationship Id="rId38" Type="http://schemas.openxmlformats.org/officeDocument/2006/relationships/hyperlink" Target="https://www.mpam.mp.br/images/CT_29-2024_-_MP-PGJ_3982e.pdf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mpam.mp.br/images/RECIBO_05_2025_ARTUR_76af7.pdf" TargetMode="External"/><Relationship Id="rId41" Type="http://schemas.openxmlformats.org/officeDocument/2006/relationships/hyperlink" Target="https://www.mpam.mp.br/images/CT_n.%C2%BA_004-2025_-_MP-PGJ_c45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6DE5-3468-45F2-AA6B-5EB24E2F5C43}">
  <dimension ref="A1:M33"/>
  <sheetViews>
    <sheetView tabSelected="1" zoomScale="90" zoomScaleNormal="90" workbookViewId="0">
      <selection activeCell="E32" sqref="E32"/>
    </sheetView>
  </sheetViews>
  <sheetFormatPr defaultRowHeight="15"/>
  <cols>
    <col min="1" max="1" width="10.5703125" customWidth="1"/>
    <col min="2" max="2" width="9.7109375" bestFit="1" customWidth="1"/>
    <col min="3" max="3" width="21.42578125" bestFit="1" customWidth="1"/>
    <col min="4" max="4" width="33.5703125" bestFit="1" customWidth="1"/>
    <col min="5" max="5" width="29.5703125" style="2" customWidth="1"/>
    <col min="6" max="6" width="25.42578125" style="3" bestFit="1" customWidth="1"/>
    <col min="7" max="7" width="15.5703125" bestFit="1" customWidth="1"/>
    <col min="8" max="8" width="10.7109375" hidden="1" customWidth="1"/>
    <col min="9" max="9" width="15" hidden="1" customWidth="1"/>
    <col min="10" max="10" width="20.85546875" customWidth="1"/>
    <col min="11" max="11" width="14.7109375" bestFit="1" customWidth="1"/>
    <col min="12" max="12" width="23.28515625" customWidth="1"/>
    <col min="13" max="13" width="19" customWidth="1"/>
    <col min="14" max="14" width="15.42578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5" t="str">
        <f>[1]Bens!A2</f>
        <v>MAIO/2025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25">
      <c r="A3" s="7" t="s">
        <v>0</v>
      </c>
      <c r="B3" s="7"/>
      <c r="C3" s="7"/>
      <c r="D3" s="7"/>
      <c r="E3" s="8"/>
      <c r="G3" s="4"/>
      <c r="H3" s="4"/>
      <c r="I3" s="4"/>
      <c r="J3" s="1"/>
    </row>
    <row r="5" spans="1:13" ht="18">
      <c r="A5" s="9" t="s">
        <v>1</v>
      </c>
      <c r="B5" s="9"/>
      <c r="C5" s="9"/>
      <c r="D5" s="9"/>
      <c r="E5" s="10"/>
      <c r="F5" s="11"/>
      <c r="G5" s="9"/>
      <c r="H5" s="9"/>
      <c r="I5" s="9"/>
      <c r="J5" s="9"/>
      <c r="K5" s="9"/>
      <c r="L5" s="9"/>
    </row>
    <row r="6" spans="1:13" ht="31.5">
      <c r="A6" s="12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2" t="s">
        <v>8</v>
      </c>
      <c r="H6" s="14" t="s">
        <v>9</v>
      </c>
      <c r="I6" s="14" t="s">
        <v>10</v>
      </c>
      <c r="J6" s="13" t="s">
        <v>11</v>
      </c>
      <c r="K6" s="13" t="s">
        <v>12</v>
      </c>
      <c r="L6" s="13" t="s">
        <v>13</v>
      </c>
      <c r="M6" s="13" t="s">
        <v>14</v>
      </c>
    </row>
    <row r="7" spans="1:13" ht="150.75" customHeight="1">
      <c r="A7" s="15" t="s">
        <v>15</v>
      </c>
      <c r="B7" s="16">
        <v>1</v>
      </c>
      <c r="C7" s="16">
        <v>5828884000190</v>
      </c>
      <c r="D7" s="17" t="s">
        <v>16</v>
      </c>
      <c r="E7" s="18" t="s">
        <v>17</v>
      </c>
      <c r="F7" s="19" t="s">
        <v>18</v>
      </c>
      <c r="G7" s="20">
        <v>45785</v>
      </c>
      <c r="H7" s="21" t="s">
        <v>19</v>
      </c>
      <c r="I7" s="22">
        <v>11009.3</v>
      </c>
      <c r="J7" s="23">
        <v>45786</v>
      </c>
      <c r="K7" s="17" t="s">
        <v>20</v>
      </c>
      <c r="L7" s="22">
        <f>2298.53+8710.77</f>
        <v>11009.300000000001</v>
      </c>
      <c r="M7" s="21" t="s">
        <v>21</v>
      </c>
    </row>
    <row r="8" spans="1:13" ht="151.5" customHeight="1">
      <c r="A8" s="15" t="s">
        <v>15</v>
      </c>
      <c r="B8" s="16">
        <v>2</v>
      </c>
      <c r="C8" s="16">
        <v>5828884000190</v>
      </c>
      <c r="D8" s="17" t="s">
        <v>16</v>
      </c>
      <c r="E8" s="18" t="s">
        <v>22</v>
      </c>
      <c r="F8" s="19" t="s">
        <v>18</v>
      </c>
      <c r="G8" s="20">
        <v>45785</v>
      </c>
      <c r="H8" s="21" t="s">
        <v>23</v>
      </c>
      <c r="I8" s="22">
        <v>36876.699999999997</v>
      </c>
      <c r="J8" s="23">
        <v>45786</v>
      </c>
      <c r="K8" s="17" t="s">
        <v>20</v>
      </c>
      <c r="L8" s="22">
        <v>36876.699999999997</v>
      </c>
      <c r="M8" s="21" t="s">
        <v>21</v>
      </c>
    </row>
    <row r="9" spans="1:13" ht="105">
      <c r="A9" s="15" t="s">
        <v>15</v>
      </c>
      <c r="B9" s="16">
        <v>3</v>
      </c>
      <c r="C9" s="16">
        <v>40746380291</v>
      </c>
      <c r="D9" s="17" t="s">
        <v>24</v>
      </c>
      <c r="E9" s="18" t="s">
        <v>25</v>
      </c>
      <c r="F9" s="19" t="s">
        <v>26</v>
      </c>
      <c r="G9" s="20">
        <v>45785</v>
      </c>
      <c r="H9" s="21" t="s">
        <v>27</v>
      </c>
      <c r="I9" s="22">
        <v>2500</v>
      </c>
      <c r="J9" s="23">
        <v>45786</v>
      </c>
      <c r="K9" s="17" t="s">
        <v>20</v>
      </c>
      <c r="L9" s="22">
        <v>2500</v>
      </c>
      <c r="M9" s="21" t="s">
        <v>28</v>
      </c>
    </row>
    <row r="10" spans="1:13" ht="120">
      <c r="A10" s="15" t="s">
        <v>15</v>
      </c>
      <c r="B10" s="16">
        <v>4</v>
      </c>
      <c r="C10" s="16">
        <v>5155244250</v>
      </c>
      <c r="D10" s="17" t="s">
        <v>29</v>
      </c>
      <c r="E10" s="18" t="s">
        <v>30</v>
      </c>
      <c r="F10" s="19" t="s">
        <v>31</v>
      </c>
      <c r="G10" s="20">
        <v>45785</v>
      </c>
      <c r="H10" s="21" t="s">
        <v>32</v>
      </c>
      <c r="I10" s="22">
        <v>1900</v>
      </c>
      <c r="J10" s="23">
        <v>45786</v>
      </c>
      <c r="K10" s="17" t="s">
        <v>20</v>
      </c>
      <c r="L10" s="24">
        <v>1900</v>
      </c>
      <c r="M10" s="21" t="s">
        <v>33</v>
      </c>
    </row>
    <row r="11" spans="1:13" ht="120">
      <c r="A11" s="15" t="s">
        <v>15</v>
      </c>
      <c r="B11" s="16">
        <v>5</v>
      </c>
      <c r="C11" s="16">
        <v>3146650215</v>
      </c>
      <c r="D11" s="17" t="s">
        <v>34</v>
      </c>
      <c r="E11" s="18" t="s">
        <v>35</v>
      </c>
      <c r="F11" s="19" t="s">
        <v>31</v>
      </c>
      <c r="G11" s="20">
        <v>45785</v>
      </c>
      <c r="H11" s="21" t="s">
        <v>36</v>
      </c>
      <c r="I11" s="22">
        <v>32901.86</v>
      </c>
      <c r="J11" s="23">
        <v>45786</v>
      </c>
      <c r="K11" s="17" t="s">
        <v>20</v>
      </c>
      <c r="L11" s="22">
        <f>7972.31+24929.55</f>
        <v>32901.86</v>
      </c>
      <c r="M11" s="21" t="s">
        <v>37</v>
      </c>
    </row>
    <row r="12" spans="1:13" ht="120">
      <c r="A12" s="15" t="s">
        <v>15</v>
      </c>
      <c r="B12" s="16">
        <v>6</v>
      </c>
      <c r="C12" s="16">
        <v>45629331272</v>
      </c>
      <c r="D12" s="17" t="s">
        <v>38</v>
      </c>
      <c r="E12" s="18" t="s">
        <v>39</v>
      </c>
      <c r="F12" s="19" t="s">
        <v>26</v>
      </c>
      <c r="G12" s="20">
        <v>45785</v>
      </c>
      <c r="H12" s="21" t="s">
        <v>40</v>
      </c>
      <c r="I12" s="22">
        <v>6400</v>
      </c>
      <c r="J12" s="23">
        <v>45786</v>
      </c>
      <c r="K12" s="17" t="s">
        <v>20</v>
      </c>
      <c r="L12" s="22">
        <f>684.29+5715.71</f>
        <v>6400</v>
      </c>
      <c r="M12" s="21" t="s">
        <v>41</v>
      </c>
    </row>
    <row r="13" spans="1:13" ht="120">
      <c r="A13" s="15" t="s">
        <v>15</v>
      </c>
      <c r="B13" s="16">
        <v>7</v>
      </c>
      <c r="C13" s="16">
        <v>81838018115</v>
      </c>
      <c r="D13" s="17" t="s">
        <v>42</v>
      </c>
      <c r="E13" s="18" t="s">
        <v>43</v>
      </c>
      <c r="F13" s="19" t="s">
        <v>31</v>
      </c>
      <c r="G13" s="20">
        <v>45785</v>
      </c>
      <c r="H13" s="21" t="s">
        <v>44</v>
      </c>
      <c r="I13" s="22">
        <v>3478.08</v>
      </c>
      <c r="J13" s="23">
        <v>45786</v>
      </c>
      <c r="K13" s="17" t="s">
        <v>20</v>
      </c>
      <c r="L13" s="22">
        <f>36.47+3441.61</f>
        <v>3478.08</v>
      </c>
      <c r="M13" s="21" t="s">
        <v>45</v>
      </c>
    </row>
    <row r="14" spans="1:13" ht="150">
      <c r="A14" s="15" t="s">
        <v>15</v>
      </c>
      <c r="B14" s="16">
        <v>8</v>
      </c>
      <c r="C14" s="16">
        <v>34549659000113</v>
      </c>
      <c r="D14" s="17" t="s">
        <v>46</v>
      </c>
      <c r="E14" s="18" t="s">
        <v>47</v>
      </c>
      <c r="F14" s="19" t="s">
        <v>48</v>
      </c>
      <c r="G14" s="20">
        <v>45786</v>
      </c>
      <c r="H14" s="21" t="s">
        <v>49</v>
      </c>
      <c r="I14" s="22">
        <v>135421.12</v>
      </c>
      <c r="J14" s="23">
        <v>45786</v>
      </c>
      <c r="K14" s="17" t="s">
        <v>20</v>
      </c>
      <c r="L14" s="22">
        <f>6500.21+128920.91</f>
        <v>135421.12</v>
      </c>
      <c r="M14" s="21" t="s">
        <v>50</v>
      </c>
    </row>
    <row r="15" spans="1:13" ht="135">
      <c r="A15" s="15" t="s">
        <v>15</v>
      </c>
      <c r="B15" s="16">
        <v>9</v>
      </c>
      <c r="C15" s="16">
        <v>84468636000152</v>
      </c>
      <c r="D15" s="17" t="s">
        <v>51</v>
      </c>
      <c r="E15" s="18" t="s">
        <v>52</v>
      </c>
      <c r="F15" s="19" t="s">
        <v>53</v>
      </c>
      <c r="G15" s="20">
        <v>45790</v>
      </c>
      <c r="H15" s="21" t="s">
        <v>54</v>
      </c>
      <c r="I15" s="22">
        <v>59055.040000000001</v>
      </c>
      <c r="J15" s="23">
        <v>45790</v>
      </c>
      <c r="K15" s="17" t="s">
        <v>20</v>
      </c>
      <c r="L15" s="22">
        <f>6074.23+52980.81</f>
        <v>59055.039999999994</v>
      </c>
      <c r="M15" s="21" t="s">
        <v>55</v>
      </c>
    </row>
    <row r="16" spans="1:13" ht="135">
      <c r="A16" s="15" t="s">
        <v>15</v>
      </c>
      <c r="B16" s="16">
        <v>10</v>
      </c>
      <c r="C16" s="16">
        <v>84468636000152</v>
      </c>
      <c r="D16" s="17" t="s">
        <v>51</v>
      </c>
      <c r="E16" s="18" t="s">
        <v>56</v>
      </c>
      <c r="F16" s="19" t="s">
        <v>53</v>
      </c>
      <c r="G16" s="20">
        <v>45790</v>
      </c>
      <c r="H16" s="21" t="s">
        <v>57</v>
      </c>
      <c r="I16" s="22">
        <v>67491.47</v>
      </c>
      <c r="J16" s="23">
        <v>45790</v>
      </c>
      <c r="K16" s="17" t="s">
        <v>20</v>
      </c>
      <c r="L16" s="22">
        <v>67491.47</v>
      </c>
      <c r="M16" s="21" t="s">
        <v>55</v>
      </c>
    </row>
    <row r="17" spans="1:13" ht="135">
      <c r="A17" s="15" t="s">
        <v>15</v>
      </c>
      <c r="B17" s="16">
        <v>11</v>
      </c>
      <c r="C17" s="16">
        <v>34549659000113</v>
      </c>
      <c r="D17" s="17" t="s">
        <v>58</v>
      </c>
      <c r="E17" s="18" t="s">
        <v>59</v>
      </c>
      <c r="F17" s="19" t="s">
        <v>60</v>
      </c>
      <c r="G17" s="20">
        <v>45792</v>
      </c>
      <c r="H17" s="21" t="s">
        <v>61</v>
      </c>
      <c r="I17" s="22">
        <v>27789.53</v>
      </c>
      <c r="J17" s="23">
        <v>45793</v>
      </c>
      <c r="K17" s="17" t="s">
        <v>20</v>
      </c>
      <c r="L17" s="22">
        <f>6556.73+21232.8</f>
        <v>27789.53</v>
      </c>
      <c r="M17" s="21" t="s">
        <v>62</v>
      </c>
    </row>
    <row r="18" spans="1:13" ht="135">
      <c r="A18" s="15" t="s">
        <v>15</v>
      </c>
      <c r="B18" s="16">
        <v>12</v>
      </c>
      <c r="C18" s="16">
        <v>34549659000113</v>
      </c>
      <c r="D18" s="17" t="s">
        <v>58</v>
      </c>
      <c r="E18" s="18" t="s">
        <v>63</v>
      </c>
      <c r="F18" s="19" t="s">
        <v>60</v>
      </c>
      <c r="G18" s="20">
        <v>45792</v>
      </c>
      <c r="H18" s="21" t="s">
        <v>64</v>
      </c>
      <c r="I18" s="22">
        <v>108809.17</v>
      </c>
      <c r="J18" s="23">
        <v>45793</v>
      </c>
      <c r="K18" s="17" t="s">
        <v>20</v>
      </c>
      <c r="L18" s="22">
        <f>108809.17</f>
        <v>108809.17</v>
      </c>
      <c r="M18" s="21" t="s">
        <v>62</v>
      </c>
    </row>
    <row r="19" spans="1:13" ht="120">
      <c r="A19" s="15" t="s">
        <v>15</v>
      </c>
      <c r="B19" s="16">
        <v>13</v>
      </c>
      <c r="C19" s="16">
        <v>44132310230</v>
      </c>
      <c r="D19" s="17" t="s">
        <v>65</v>
      </c>
      <c r="E19" s="18" t="s">
        <v>66</v>
      </c>
      <c r="F19" s="19" t="s">
        <v>26</v>
      </c>
      <c r="G19" s="20">
        <v>45793</v>
      </c>
      <c r="H19" s="21" t="s">
        <v>67</v>
      </c>
      <c r="I19" s="22">
        <v>4000</v>
      </c>
      <c r="J19" s="23">
        <v>45799</v>
      </c>
      <c r="K19" s="17" t="s">
        <v>20</v>
      </c>
      <c r="L19" s="22">
        <f>114.76+3885.24</f>
        <v>4000</v>
      </c>
      <c r="M19" s="21" t="s">
        <v>68</v>
      </c>
    </row>
    <row r="20" spans="1:13" ht="135">
      <c r="A20" s="15" t="s">
        <v>15</v>
      </c>
      <c r="B20" s="16">
        <v>14</v>
      </c>
      <c r="C20" s="16">
        <v>34549659000113</v>
      </c>
      <c r="D20" s="17" t="s">
        <v>58</v>
      </c>
      <c r="E20" s="18" t="s">
        <v>69</v>
      </c>
      <c r="F20" s="19" t="s">
        <v>70</v>
      </c>
      <c r="G20" s="20">
        <v>45797</v>
      </c>
      <c r="H20" s="21" t="s">
        <v>71</v>
      </c>
      <c r="I20" s="22">
        <v>136598.70000000001</v>
      </c>
      <c r="J20" s="23">
        <v>45799</v>
      </c>
      <c r="K20" s="17" t="s">
        <v>20</v>
      </c>
      <c r="L20" s="22">
        <f>130041.97+6556.73</f>
        <v>136598.70000000001</v>
      </c>
      <c r="M20" s="21" t="s">
        <v>72</v>
      </c>
    </row>
    <row r="21" spans="1:13" ht="105">
      <c r="A21" s="15" t="s">
        <v>15</v>
      </c>
      <c r="B21" s="16">
        <v>15</v>
      </c>
      <c r="C21" s="16">
        <v>40746380291</v>
      </c>
      <c r="D21" s="17" t="s">
        <v>24</v>
      </c>
      <c r="E21" s="18" t="s">
        <v>73</v>
      </c>
      <c r="F21" s="19" t="s">
        <v>31</v>
      </c>
      <c r="G21" s="20">
        <v>45798</v>
      </c>
      <c r="H21" s="21" t="s">
        <v>74</v>
      </c>
      <c r="I21" s="22">
        <v>2711</v>
      </c>
      <c r="J21" s="23">
        <v>45799</v>
      </c>
      <c r="K21" s="17" t="s">
        <v>20</v>
      </c>
      <c r="L21" s="22">
        <f>360.36+2350.64</f>
        <v>2711</v>
      </c>
      <c r="M21" s="21" t="s">
        <v>75</v>
      </c>
    </row>
    <row r="22" spans="1:13" ht="119.25" customHeight="1">
      <c r="A22" s="15" t="s">
        <v>15</v>
      </c>
      <c r="B22" s="16">
        <v>16</v>
      </c>
      <c r="C22" s="16">
        <v>8713403000190</v>
      </c>
      <c r="D22" s="17" t="s">
        <v>76</v>
      </c>
      <c r="E22" s="18" t="s">
        <v>77</v>
      </c>
      <c r="F22" s="19" t="s">
        <v>78</v>
      </c>
      <c r="G22" s="20">
        <v>45798</v>
      </c>
      <c r="H22" s="21" t="s">
        <v>79</v>
      </c>
      <c r="I22" s="22">
        <v>4962.8</v>
      </c>
      <c r="J22" s="23">
        <v>45799</v>
      </c>
      <c r="K22" s="17" t="s">
        <v>20</v>
      </c>
      <c r="L22" s="22">
        <f>238.21+4724.59</f>
        <v>4962.8</v>
      </c>
      <c r="M22" s="21" t="s">
        <v>80</v>
      </c>
    </row>
    <row r="23" spans="1:13" ht="105">
      <c r="A23" s="15" t="s">
        <v>15</v>
      </c>
      <c r="B23" s="16">
        <v>17</v>
      </c>
      <c r="C23" s="16">
        <v>56718608220</v>
      </c>
      <c r="D23" s="17" t="s">
        <v>81</v>
      </c>
      <c r="E23" s="18" t="s">
        <v>82</v>
      </c>
      <c r="F23" s="19" t="s">
        <v>31</v>
      </c>
      <c r="G23" s="20">
        <v>45799</v>
      </c>
      <c r="H23" s="21" t="s">
        <v>83</v>
      </c>
      <c r="I23" s="22">
        <v>5800</v>
      </c>
      <c r="J23" s="23">
        <v>45799</v>
      </c>
      <c r="K23" s="17" t="s">
        <v>20</v>
      </c>
      <c r="L23" s="22">
        <f>519.29+5280.71</f>
        <v>5800</v>
      </c>
      <c r="M23" s="21" t="s">
        <v>84</v>
      </c>
    </row>
    <row r="24" spans="1:13" ht="103.5" customHeight="1">
      <c r="A24" s="15" t="s">
        <v>15</v>
      </c>
      <c r="B24" s="16">
        <v>18</v>
      </c>
      <c r="C24" s="16">
        <v>44132310230</v>
      </c>
      <c r="D24" s="17" t="s">
        <v>65</v>
      </c>
      <c r="E24" s="18" t="s">
        <v>85</v>
      </c>
      <c r="F24" s="19" t="s">
        <v>31</v>
      </c>
      <c r="G24" s="20">
        <v>45799</v>
      </c>
      <c r="H24" s="21" t="s">
        <v>86</v>
      </c>
      <c r="I24" s="22">
        <v>4000</v>
      </c>
      <c r="J24" s="23">
        <v>45799</v>
      </c>
      <c r="K24" s="17" t="s">
        <v>20</v>
      </c>
      <c r="L24" s="22">
        <f>1009.53+2990.47</f>
        <v>4000</v>
      </c>
      <c r="M24" s="21" t="s">
        <v>87</v>
      </c>
    </row>
    <row r="25" spans="1:13" ht="105.75" customHeight="1">
      <c r="A25" s="15" t="s">
        <v>15</v>
      </c>
      <c r="B25" s="16">
        <v>19</v>
      </c>
      <c r="C25" s="16">
        <v>45629331272</v>
      </c>
      <c r="D25" s="17" t="s">
        <v>38</v>
      </c>
      <c r="E25" s="18" t="s">
        <v>88</v>
      </c>
      <c r="F25" s="19" t="s">
        <v>31</v>
      </c>
      <c r="G25" s="20">
        <v>45806</v>
      </c>
      <c r="H25" s="21" t="s">
        <v>89</v>
      </c>
      <c r="I25" s="22">
        <v>6400</v>
      </c>
      <c r="J25" s="23">
        <v>45806</v>
      </c>
      <c r="K25" s="17" t="s">
        <v>20</v>
      </c>
      <c r="L25" s="22">
        <f>1760+4640</f>
        <v>6400</v>
      </c>
      <c r="M25" s="21" t="s">
        <v>90</v>
      </c>
    </row>
    <row r="26" spans="1:13" ht="120">
      <c r="A26" s="15" t="s">
        <v>15</v>
      </c>
      <c r="B26" s="16">
        <v>20</v>
      </c>
      <c r="C26" s="16">
        <v>60192496204</v>
      </c>
      <c r="D26" s="17" t="s">
        <v>91</v>
      </c>
      <c r="E26" s="18" t="s">
        <v>92</v>
      </c>
      <c r="F26" s="19" t="s">
        <v>93</v>
      </c>
      <c r="G26" s="20">
        <v>45806</v>
      </c>
      <c r="H26" s="21" t="s">
        <v>94</v>
      </c>
      <c r="I26" s="22">
        <v>5500</v>
      </c>
      <c r="J26" s="23">
        <v>45806</v>
      </c>
      <c r="K26" s="17" t="s">
        <v>20</v>
      </c>
      <c r="L26" s="22">
        <f>436.79+5063.21</f>
        <v>5500</v>
      </c>
      <c r="M26" s="21" t="s">
        <v>95</v>
      </c>
    </row>
    <row r="27" spans="1:13" ht="120">
      <c r="A27" s="15" t="s">
        <v>15</v>
      </c>
      <c r="B27" s="16">
        <v>21</v>
      </c>
      <c r="C27" s="16">
        <v>5828884000190</v>
      </c>
      <c r="D27" s="17" t="s">
        <v>16</v>
      </c>
      <c r="E27" s="18" t="s">
        <v>96</v>
      </c>
      <c r="F27" s="19" t="s">
        <v>31</v>
      </c>
      <c r="G27" s="20">
        <v>45806</v>
      </c>
      <c r="H27" s="21" t="s">
        <v>97</v>
      </c>
      <c r="I27" s="22">
        <v>55460.86</v>
      </c>
      <c r="J27" s="23">
        <v>45806</v>
      </c>
      <c r="K27" s="17" t="s">
        <v>20</v>
      </c>
      <c r="L27" s="22">
        <f>4815.3+50645.56</f>
        <v>55460.86</v>
      </c>
      <c r="M27" s="21" t="s">
        <v>98</v>
      </c>
    </row>
    <row r="28" spans="1:13" ht="120">
      <c r="A28" s="15" t="s">
        <v>15</v>
      </c>
      <c r="B28" s="16">
        <v>22</v>
      </c>
      <c r="C28" s="16">
        <v>5828884000190</v>
      </c>
      <c r="D28" s="17" t="s">
        <v>16</v>
      </c>
      <c r="E28" s="18" t="s">
        <v>99</v>
      </c>
      <c r="F28" s="19" t="s">
        <v>31</v>
      </c>
      <c r="G28" s="20">
        <v>45806</v>
      </c>
      <c r="H28" s="21" t="s">
        <v>100</v>
      </c>
      <c r="I28" s="22">
        <v>44857.7</v>
      </c>
      <c r="J28" s="23">
        <v>45806</v>
      </c>
      <c r="K28" s="17" t="s">
        <v>20</v>
      </c>
      <c r="L28" s="22">
        <v>44857.7</v>
      </c>
      <c r="M28" s="21" t="s">
        <v>98</v>
      </c>
    </row>
    <row r="29" spans="1:13">
      <c r="A29" s="25" t="s">
        <v>101</v>
      </c>
      <c r="B29" s="25"/>
      <c r="C29" s="25"/>
      <c r="D29" s="4"/>
      <c r="K29" s="26"/>
      <c r="L29" s="27"/>
    </row>
    <row r="30" spans="1:13">
      <c r="A30" s="28" t="str">
        <f>[1]Bens!A17</f>
        <v>Data da última atualização: 03/06/2025</v>
      </c>
      <c r="B30" s="29"/>
      <c r="C30" s="4"/>
      <c r="D30" s="1"/>
    </row>
    <row r="31" spans="1:13">
      <c r="A31" s="30" t="s">
        <v>102</v>
      </c>
      <c r="B31" s="30"/>
      <c r="C31" s="30"/>
      <c r="D31" s="30"/>
    </row>
    <row r="32" spans="1:13">
      <c r="A32" s="30" t="s">
        <v>103</v>
      </c>
      <c r="B32" s="30"/>
      <c r="C32" s="30"/>
      <c r="D32" s="30"/>
    </row>
    <row r="33" spans="1:4">
      <c r="A33" s="30" t="s">
        <v>104</v>
      </c>
      <c r="B33" s="30"/>
      <c r="C33" s="30"/>
      <c r="D33" s="1"/>
    </row>
  </sheetData>
  <mergeCells count="1">
    <mergeCell ref="A2:M2"/>
  </mergeCells>
  <conditionalFormatting sqref="C7:C2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86C0AA05-A351-4819-B870-7BC05312CAF6}"/>
    <hyperlink ref="F8" r:id="rId2" xr:uid="{88B927B9-02F9-4094-8936-CAB8F91B7959}"/>
    <hyperlink ref="F9" r:id="rId3" xr:uid="{E0BECD9D-CD41-48FB-8CAB-63BDF2DE1538}"/>
    <hyperlink ref="F10" r:id="rId4" xr:uid="{60DF8B91-6091-431B-B7B0-B33B51521751}"/>
    <hyperlink ref="F11" r:id="rId5" xr:uid="{E3073EB1-6302-4D93-BF3B-E05A20E8CAA2}"/>
    <hyperlink ref="F12" r:id="rId6" xr:uid="{B801974E-69F1-4C8D-8C14-B9AE8F48E733}"/>
    <hyperlink ref="F13" r:id="rId7" xr:uid="{6C03D4A9-5F82-4B9B-BAD4-455F4D28DDC6}"/>
    <hyperlink ref="F14" r:id="rId8" xr:uid="{65F03D3C-EA1D-4861-85B3-518C9CAF883F}"/>
    <hyperlink ref="F15" r:id="rId9" xr:uid="{91E06A71-19E2-48FF-8A2D-BF0FEB4BA79D}"/>
    <hyperlink ref="F16" r:id="rId10" xr:uid="{6BCDED08-8A12-46CF-9700-DF738197900C}"/>
    <hyperlink ref="F17" r:id="rId11" xr:uid="{3E1C5B7A-B937-464E-B653-AB78C55F40EA}"/>
    <hyperlink ref="F18" r:id="rId12" xr:uid="{67E82E36-747D-4E57-AA73-D5051A724FC1}"/>
    <hyperlink ref="F19" r:id="rId13" xr:uid="{A5D82BEC-0E0C-4BBB-8720-60FC8F7AB0FD}"/>
    <hyperlink ref="F20" r:id="rId14" xr:uid="{3278ACD6-67CA-484A-A49C-7828D0B82E67}"/>
    <hyperlink ref="F21" r:id="rId15" xr:uid="{B2E711F8-837C-45FC-A38C-DF4BE2DE2C17}"/>
    <hyperlink ref="F22" r:id="rId16" xr:uid="{87A206D7-77ED-42A4-B3D8-82FDC77898FA}"/>
    <hyperlink ref="F23" r:id="rId17" xr:uid="{971B5FAF-573E-4EBC-B48A-0463CDF17F33}"/>
    <hyperlink ref="F24" r:id="rId18" xr:uid="{7B7655A0-2A93-4C7B-AF67-FA6E57EA9161}"/>
    <hyperlink ref="F25" r:id="rId19" xr:uid="{7864ADF9-CF76-47DB-8049-B91099D876A4}"/>
    <hyperlink ref="F26" r:id="rId20" xr:uid="{2A0B9196-0CB1-4157-BE71-79BCCCB0FAAA}"/>
    <hyperlink ref="F27" r:id="rId21" xr:uid="{4C742039-CBF4-4B56-BECC-1B66A79249A8}"/>
    <hyperlink ref="F28" r:id="rId22" xr:uid="{0A525E43-4D1E-441E-BA3F-6C4223B3D4A3}"/>
    <hyperlink ref="E7" r:id="rId23" display="Liquidação da NE nº 2025NE0000318 - Ref. serviço de locação do imóvel situado na Rua Belo Horizonte, n° 500, Aleixo (CA 016/2020-MP/PGJ) relativo a pagamento das diferenças de locação dos meses de fevereiro de 2024 a janeiro de 2025, conforme documentos no SEI 2025.007837." xr:uid="{11DBBFC2-030B-4A33-86F9-4A250EFF52D0}"/>
    <hyperlink ref="E8" r:id="rId24" display="Liquidação da NE nº 2025NE0000026 - Ref. serviço de locação do imóvel situado na Rua Belo Horizonte, n° 500, Aleixo (CA 016/2020-MP/PGJ) relativo a pagamento das diferenças de locação dos meses de fevereiro de 2024 a janeiro de 2025, conforme documentos no SEI 2025.007837." xr:uid="{0EF78ADC-280F-4734-AC31-9CF13AEF2289}"/>
    <hyperlink ref="E27" r:id="rId25" xr:uid="{1E804054-106D-4DCE-9E9C-0B70957AC8D9}"/>
    <hyperlink ref="E28" r:id="rId26" xr:uid="{71454EDE-B4B7-44A4-B730-8721CEE00362}"/>
    <hyperlink ref="E9" r:id="rId27" xr:uid="{FC37F3CC-08F4-4B0E-B583-A9075725114A}"/>
    <hyperlink ref="E21" r:id="rId28" xr:uid="{83726E6E-C57C-4E91-A2F2-161D6198A160}"/>
    <hyperlink ref="E10" r:id="rId29" xr:uid="{6AF59476-5F62-4B5E-AD3B-1465FC08B306}"/>
    <hyperlink ref="E12" r:id="rId30" xr:uid="{839673C5-848D-4FA8-AA59-74A0377FF42B}"/>
    <hyperlink ref="E25" r:id="rId31" xr:uid="{EA6E9DB3-D35B-47E9-B708-016EC37DDA45}"/>
    <hyperlink ref="E11" r:id="rId32" xr:uid="{3B8DA9FC-BF4C-4738-A71E-934556B4765B}"/>
    <hyperlink ref="E13" r:id="rId33" xr:uid="{CB135F01-53D6-439F-9BBE-E42EAE561883}"/>
    <hyperlink ref="E14" r:id="rId34" xr:uid="{17FA9362-2C63-4252-BD95-8E345F397F60}"/>
    <hyperlink ref="E17" r:id="rId35" xr:uid="{E165549B-D317-43ED-BA5F-F27614711121}"/>
    <hyperlink ref="E18" r:id="rId36" xr:uid="{6A5D8370-618B-4F60-8502-980B6C944522}"/>
    <hyperlink ref="E20" r:id="rId37" xr:uid="{08C62559-FE20-4DFF-8DB3-F631CA57FCB8}"/>
    <hyperlink ref="E15" r:id="rId38" xr:uid="{CB248584-99A1-4F22-B39B-1EA591C74B0F}"/>
    <hyperlink ref="E16" r:id="rId39" xr:uid="{4C50DFB5-B13C-43FB-8E23-51ED15CE601E}"/>
    <hyperlink ref="E19" r:id="rId40" xr:uid="{52C752A9-4040-4533-8838-76F83D7A4146}"/>
    <hyperlink ref="E24" r:id="rId41" xr:uid="{9332FFDA-EA96-499B-9F51-358B9D7EE9D6}"/>
    <hyperlink ref="E22" r:id="rId42" xr:uid="{E1F0EB66-D60F-4587-99C7-B3BA74CDD89B}"/>
    <hyperlink ref="E23" r:id="rId43" xr:uid="{BAB3B1BA-EAB8-4DE9-BA07-29EA7F5DC29B}"/>
    <hyperlink ref="E26" r:id="rId44" xr:uid="{1B4C454E-9FAC-47CC-B1E2-29F2D3CF4250}"/>
  </hyperlinks>
  <pageMargins left="0.511811024" right="0.511811024" top="0.78740157499999996" bottom="0.78740157499999996" header="0.31496062000000002" footer="0.31496062000000002"/>
  <pageSetup scale="40" orientation="portrait" r:id="rId45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9C60E5D9-6E77-4F97-984B-093C9B8327AB}"/>
</file>

<file path=customXml/itemProps2.xml><?xml version="1.0" encoding="utf-8"?>
<ds:datastoreItem xmlns:ds="http://schemas.openxmlformats.org/officeDocument/2006/customXml" ds:itemID="{88E86B06-6A6A-4DCB-97A7-432C27352F51}"/>
</file>

<file path=customXml/itemProps3.xml><?xml version="1.0" encoding="utf-8"?>
<ds:datastoreItem xmlns:ds="http://schemas.openxmlformats.org/officeDocument/2006/customXml" ds:itemID="{6333182B-CAB7-4B6C-8CF0-E485D75F34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cp:lastPrinted>2025-06-03T14:10:43Z</cp:lastPrinted>
  <dcterms:created xsi:type="dcterms:W3CDTF">2025-06-03T14:10:37Z</dcterms:created>
  <dcterms:modified xsi:type="dcterms:W3CDTF">2025-06-03T14:10:59Z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