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1.Janeiro/"/>
    </mc:Choice>
  </mc:AlternateContent>
  <xr:revisionPtr revIDLastSave="0" documentId="8_{B46E7BD8-4621-4FA9-8047-9ED9C539F321}" xr6:coauthVersionLast="47" xr6:coauthVersionMax="47" xr10:uidLastSave="{00000000-0000-0000-0000-000000000000}"/>
  <bookViews>
    <workbookView xWindow="-120" yWindow="-120" windowWidth="29040" windowHeight="15720" xr2:uid="{ACF6C4CB-5190-4D66-AAFD-FD5DDCD2A9DB}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Serviços!$D$1:$D$122</definedName>
    <definedName name="_xlnm.Print_Area" localSheetId="0">Serviços!$A$1:$M$31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L25" i="1"/>
  <c r="L24" i="1"/>
  <c r="L23" i="1"/>
  <c r="L22" i="1"/>
  <c r="L21" i="1"/>
  <c r="L18" i="1"/>
  <c r="L17" i="1"/>
  <c r="L16" i="1"/>
  <c r="L15" i="1"/>
  <c r="L14" i="1"/>
  <c r="L13" i="1"/>
  <c r="L12" i="1"/>
  <c r="L11" i="1"/>
  <c r="L10" i="1"/>
  <c r="L8" i="1"/>
  <c r="A2" i="1"/>
</calcChain>
</file>

<file path=xl/sharedStrings.xml><?xml version="1.0" encoding="utf-8"?>
<sst xmlns="http://schemas.openxmlformats.org/spreadsheetml/2006/main" count="153" uniqueCount="92">
  <si>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</si>
  <si>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</si>
  <si>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</si>
  <si>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</si>
  <si>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</si>
  <si>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</si>
  <si>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</si>
  <si>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</si>
  <si>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</si>
  <si>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</si>
  <si>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</si>
  <si>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</si>
  <si>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</si>
  <si>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</si>
  <si>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</si>
  <si>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JANEIRO</t>
  </si>
  <si>
    <t>PREVILEMOS LTDA - ADMINISTRADORA E CORRETORA DE SEGUROS</t>
  </si>
  <si>
    <t>Liquidação da NE nº 2024NE0001817_ Ref. serviço de seguro coletivo contra acidentes pessoais para residentes jurídicos entre 01/12/2024 a 01/01/2025 (CA 007/2023 - MP/PGJ), conf. apólice 9186124 e documentos no SEI 2025.000052.</t>
  </si>
  <si>
    <t>Fatura nº 16</t>
  </si>
  <si>
    <t>111/2025</t>
  </si>
  <si>
    <t>-</t>
  </si>
  <si>
    <t>2025.000052</t>
  </si>
  <si>
    <t>AMAZONAS ENERGIA S/A</t>
  </si>
  <si>
    <t>Liquidação da NE nº 2024NE0001599 - - Ref. fornecimento de energia elétrica à comarca de Presidente Figueiredo (CA 027/2024 - MP/PGJ) ref. a OUT/2024, conf. fatura 95149722 e documentos no SEI 2024.027363.</t>
  </si>
  <si>
    <t>Fatura nº 95149722</t>
  </si>
  <si>
    <t>112/2025</t>
  </si>
  <si>
    <t>2024.027363</t>
  </si>
  <si>
    <t>EMPRESA BRASILEIRA DE CORREIOS E TELEGRAFOS EBCT</t>
  </si>
  <si>
    <t>Liquidação da NE nº 2024NE0000139 - - Ref. prestação de serviço postal (CA 035/2021 - MP/PGJ - 3° TA) ref. a DEZ/2024, conf. fatura 76705 e documentos no SEI 2025.000894.</t>
  </si>
  <si>
    <t>Fatura nº76705</t>
  </si>
  <si>
    <t>114/2025</t>
  </si>
  <si>
    <t>2025.000894</t>
  </si>
  <si>
    <t xml:space="preserve"> TELEFONICA BRASIL S.A.</t>
  </si>
  <si>
    <t>Liquidação da NE nº 2024NE0001880 - - Ref. prestação de servivo móvel pessoal - SMP (CA 016/2023 - MP/PGJ - 1°TA), ref. a DEZ/2024, conf. Fatura 0345991343 e documentos no SEI 2025.000439.</t>
  </si>
  <si>
    <t>Fatura nº 0345991343</t>
  </si>
  <si>
    <t>115/2025</t>
  </si>
  <si>
    <t>2025.000439</t>
  </si>
  <si>
    <t>MBM SEGURADORA S.A.</t>
  </si>
  <si>
    <t>Liquidação da NE nº 2024NE0001228 - Ref. serviço de seguro coletivo contra acidentes pessoais para estagiários da PGJ/MPAM no período de 10/11/24 a 09/12/24 (CA 007/2024 - MP/PGJ) conf. fatura 006/2024 e documentos no SEI 2025.000020.</t>
  </si>
  <si>
    <t>fatura 006/2024</t>
  </si>
  <si>
    <t>145/2025</t>
  </si>
  <si>
    <t>2025.000020</t>
  </si>
  <si>
    <t>Liquidação da NE nº 2024NE0001599- Ref. serviço de fornecimento de energia elétrica às Un. Descentralizadas em Manaus e Comarcas do interior (CA 027/2024 - MP/PGJ) conf. fatura 869937.12/2024.01 e documentos no SEI 2025.000774.</t>
  </si>
  <si>
    <t>Fatura nº 869937</t>
  </si>
  <si>
    <t>173/2025</t>
  </si>
  <si>
    <t>2025.000774</t>
  </si>
  <si>
    <t>Liquidação da NE nº 2024NE0001599- Ref. serviço de fornecimento de energia elétrica à Un. Descentralizada de Presidente Figueiredo,  DEZ/2024 (CA 027/2024 - MP/PGJ) conf. fatura 95671801 e documentos no SEI 2025.000774.</t>
  </si>
  <si>
    <t>Fatura nº 95671801</t>
  </si>
  <si>
    <t>174/2025</t>
  </si>
  <si>
    <t>Liquidação da NE nº 2024NE0001599- Ref. serviço de fornecimento de energia elétrica à Un. Descentralizada de Presidente Figueiredo,  NOV/2024 (CA 027/2024 - MP/PGJ) conf. fatura 95149728 e documentos no SEI 2025.000774.</t>
  </si>
  <si>
    <t>Fatura nº 95149728</t>
  </si>
  <si>
    <t>175/2025</t>
  </si>
  <si>
    <t>Liquidação da NE nº 2024NE0001599- Ref. serviço de fornecimento de energia elétrica à Un. Descentralizada de Manicoré,  DEZ/2024 (CA 027/2024 - MP/PGJ) conf. fatura 95602216 e documentos no SEI 2025.000774.</t>
  </si>
  <si>
    <t>Fatura nº 95602216</t>
  </si>
  <si>
    <t>176/2025</t>
  </si>
  <si>
    <t>Liquidação da NE nº 2024NE0001599- Ref. serviço de fornecimento de energia elétrica à Un. Descentralizada de Manicoré,  NOV/2024 (CA 027/2024 - MP/PGJ) conf. fatura 95150036 e documentos no SEI 2025.000774.</t>
  </si>
  <si>
    <t>Fatura nº 95150036</t>
  </si>
  <si>
    <t>177/2025</t>
  </si>
  <si>
    <t>Liquidação da NE nº 2024NE0001599- Ref. serviço de fornecimento de energia elétrica à Un. Descentralizada de Anori,  DEZ/2024 (CA 027/2024 - MP/PGJ) conf. fatura 95838126 e documentos no SEI 2025.000774.</t>
  </si>
  <si>
    <t>Fatura nº 95838126</t>
  </si>
  <si>
    <t>178/2025</t>
  </si>
  <si>
    <t>Liquidação da NE nº 2024NE0001599- Ref. serviço de fornecimento de energia elétrica à Un. Descentralizada de Manacapuru,  DEZ/2024 (CA 027/2024 - MP/PGJ) conf. fatura 95473726 e documentos no SEI 2025.000774.</t>
  </si>
  <si>
    <t>Fatura nº 95473726</t>
  </si>
  <si>
    <t>179/2025</t>
  </si>
  <si>
    <t>Liquidação da NE nº 2024NE0001599- Ref. serviço de fornecimento de energia elétrica à Un. Descentralizada de Barreirinha,  DEZ/2024 (CA 027/2024 - MP/PGJ) conf. fatura 95476004 e documentos no SEI 2025.000774.</t>
  </si>
  <si>
    <t>Fatura nº 95476004</t>
  </si>
  <si>
    <t>180/2025</t>
  </si>
  <si>
    <t>SEOMENTE IRRF FOI PAGO NO MÊS, POR CONTA DE UMA CORREÇÃO NA NL, O RESTANTE DO PAGAMENTO SERÁ FEITO NO MÊS SEGUINTE.</t>
  </si>
  <si>
    <t>Liquidação da NE nº 2024NE0001599- Ref. serviço de fornecimento de energia elétrica à Un. Descentralizada de Eirunepé,  DEZ/2024 (CA 027/2024 - MP/PGJ) conf. fatura 95206016 e documentos no SEI 2025.000774.</t>
  </si>
  <si>
    <t>Fatura nº 95206016</t>
  </si>
  <si>
    <t>181/2025</t>
  </si>
  <si>
    <t>DEVIDO A UMA CORREÇÃO NA NL, NÃO HOUVE TEMPO DE SER ENVIADO NOVA REMESSA PARA O BANCO.</t>
  </si>
  <si>
    <t>NÃO FOI PAGO NESTE MêS</t>
  </si>
  <si>
    <t>Liquidação da NE nº 2024NE0001599- Ref. serviço de fornecimento de energia elétrica à Un. Descentralizada de Juruá,  DEZ/2024 (CA 027/2024 - MP/PGJ) conf. fatura 95794337 e documentos no SEI 2025.000774.</t>
  </si>
  <si>
    <t>Fatura nº 95794337</t>
  </si>
  <si>
    <t>182/2025</t>
  </si>
  <si>
    <t>Liquidação da NE nº 2024NE0001599- Ref. serviço de fornecimento de energia elétrica à Un. Descentralizada de Boca do Acre,  DEZ/2024 (CA 027/2024 - MP/PGJ) conf. fatura 95150241 e documentos no SEI 2025.000774.</t>
  </si>
  <si>
    <t>Fatura nº 95150241</t>
  </si>
  <si>
    <t>183/2025</t>
  </si>
  <si>
    <t>Liquidação da NE nº 2024NE0001599- Ref. serviço de fornecimento de energia elétrica à Un. Descentralizada de Itacoatiara,  DEZ/2024 (CA 027/2024 - MP/PGJ) conf. fatura 95727066 e documentos no SEI 2025.000774.</t>
  </si>
  <si>
    <t>Fatura nº 95727066</t>
  </si>
  <si>
    <t>184/2025</t>
  </si>
  <si>
    <t>Liquidação da NE nº 2024NE0001599- Ref. serviço de fornecimento de energia elétrica à Un. Descentralizada de Coari,  DEZ/2024 (CA 027/2024 - MP/PGJ) conf. fatura 95205808 e documentos no SEI 2025.000774.</t>
  </si>
  <si>
    <t>Fatura nº 95205808</t>
  </si>
  <si>
    <t>185/2025</t>
  </si>
  <si>
    <t>Liquidação da NE nº 2024NE0001599- Ref. serviço de fornecimento de energia elétrica à Un. Descentralizada de Beruri,  DEZ/2024 (CA 027/2024 - MP/PGJ) conf. fatura 95267968 e documentos no SEI 2025.000774.</t>
  </si>
  <si>
    <t>Fatura nº 95267968</t>
  </si>
  <si>
    <t>186/2025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</si>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</sst>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9" fillId="0" borderId="0" applyBorder="0" applyProtection="0"/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0" fontId="5" fillId="0" borderId="1" xfId="3" applyFont="1" applyBorder="1" applyAlignment="1">
      <alignment horizontal="left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Border="1" applyAlignment="1" applyProtection="1">
      <alignment wrapText="1"/>
    </xf>
    <xf numFmtId="0" fontId="9" fillId="0" borderId="2" xfId="2" applyBorder="1" applyAlignment="1" applyProtection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7" fontId="8" fillId="0" borderId="2" xfId="1" applyFont="1" applyBorder="1" applyAlignment="1" applyProtection="1">
      <alignment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167" fontId="8" fillId="0" borderId="2" xfId="1" applyFont="1" applyBorder="1" applyAlignment="1" applyProtection="1">
      <alignment vertical="center"/>
    </xf>
    <xf numFmtId="167" fontId="8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B0B39C6C-8FF0-4ACA-8CC5-939E89E6325B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26BB0794-488E-442B-B879-47183AA526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1.Janeiro/1.ORDEM_CRONOL&#211;GICA_%20DE_%20PAGAMENTOS_JANEIRO.xlsx" TargetMode="External"/><Relationship Id="rId1" Type="http://schemas.openxmlformats.org/officeDocument/2006/relationships/externalLinkPath" Target="1.ORDEM_CRONOL&#211;GICA_%20DE_%20PAGAMENTOS_JAN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JANEIRO/2025</v>
          </cell>
        </row>
        <row r="17">
          <cell r="A17" t="str">
            <v>Data da última atualização:03/02/2025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FATURA_95476004_2025_AMAZONAS_ENERGIA_42b3e.pdf" TargetMode="External"/><Relationship Id="rId18" Type="http://schemas.openxmlformats.org/officeDocument/2006/relationships/hyperlink" Target="https://www.mpam.mp.br/images/FATURA_95205808_2025_AMAZONAS_ENERGIA_08ae2.pdf" TargetMode="External"/><Relationship Id="rId26" Type="http://schemas.openxmlformats.org/officeDocument/2006/relationships/hyperlink" Target="https://www.mpam.mp.br/images/CT_27-2024_-_MP-PGJ_e0a09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www.mpam.mp.br/images/CT_27-2024_-_MP-PGJ_e0a09.pdf" TargetMode="External"/><Relationship Id="rId34" Type="http://schemas.openxmlformats.org/officeDocument/2006/relationships/hyperlink" Target="https://www.mpam.mp.br/images/CT_27-2024_-_MP-PGJ_e0a09.pdf" TargetMode="External"/><Relationship Id="rId7" Type="http://schemas.openxmlformats.org/officeDocument/2006/relationships/hyperlink" Target="https://www.mpam.mp.br/images/FATURA_95671801_2025_AMAZONAS_ENERGIA_1b64e.pdf" TargetMode="External"/><Relationship Id="rId12" Type="http://schemas.openxmlformats.org/officeDocument/2006/relationships/hyperlink" Target="https://www.mpam.mp.br/images/FATURA_95473726_2025_AMAZONAS_ENERGIA_48544.pdf" TargetMode="External"/><Relationship Id="rId17" Type="http://schemas.openxmlformats.org/officeDocument/2006/relationships/hyperlink" Target="https://www.mpam.mp.br/images/FATURA_95727066_2025_AMAZONAS_ENERGIA_a5e20.pdf" TargetMode="External"/><Relationship Id="rId25" Type="http://schemas.openxmlformats.org/officeDocument/2006/relationships/hyperlink" Target="https://www.mpam.mp.br/images/CT_27-2024_-_MP-PGJ_e0a09.pdf" TargetMode="External"/><Relationship Id="rId33" Type="http://schemas.openxmlformats.org/officeDocument/2006/relationships/hyperlink" Target="https://www.mpam.mp.br/images/CT_27-2024_-_MP-PGJ_e0a09.pdf" TargetMode="External"/><Relationship Id="rId38" Type="http://schemas.openxmlformats.org/officeDocument/2006/relationships/hyperlink" Target="https://www.mpam.mp.br/images/CT_27-2024_-_MP-PGJ_e0a09.pdf" TargetMode="External"/><Relationship Id="rId2" Type="http://schemas.openxmlformats.org/officeDocument/2006/relationships/hyperlink" Target="https://www.mpam.mp.br/images/FATURA_95149722_2025_AMAZONAS_ENERGIA_e839d.pdf" TargetMode="External"/><Relationship Id="rId16" Type="http://schemas.openxmlformats.org/officeDocument/2006/relationships/hyperlink" Target="https://www.mpam.mp.br/images/FATURA_95150241_2025_AMAZONAS_ENERGIA_edf33.pdf" TargetMode="External"/><Relationship Id="rId20" Type="http://schemas.openxmlformats.org/officeDocument/2006/relationships/hyperlink" Target="https://www.mpam.mp.br/images/Carta_Contrato_n%C2%BA_07-PGJ_-_MP-PGJ_7e36e.pdf" TargetMode="External"/><Relationship Id="rId29" Type="http://schemas.openxmlformats.org/officeDocument/2006/relationships/hyperlink" Target="https://www.mpam.mp.br/images/CT_27-2024_-_MP-PGJ_e0a09.pdf" TargetMode="External"/><Relationship Id="rId1" Type="http://schemas.openxmlformats.org/officeDocument/2006/relationships/hyperlink" Target="https://www.mpam.mp.br/images/FATURA_16_2025_PREVILEMOS_ca245.pdf" TargetMode="External"/><Relationship Id="rId6" Type="http://schemas.openxmlformats.org/officeDocument/2006/relationships/hyperlink" Target="https://www.mpam.mp.br/images/FATURA_869937_2025_AMAZONAS_ENERGIA_6a3f1.pdf" TargetMode="External"/><Relationship Id="rId11" Type="http://schemas.openxmlformats.org/officeDocument/2006/relationships/hyperlink" Target="https://www.mpam.mp.br/images/FATURA_95838126_2025_AMAZONAS_ENERGIA_e36f9.pdf" TargetMode="External"/><Relationship Id="rId24" Type="http://schemas.openxmlformats.org/officeDocument/2006/relationships/hyperlink" Target="https://www.mpam.mp.br/images/CCT_n%C2%BA_07-2024-MP-PGJ_2d3d7.pdf" TargetMode="External"/><Relationship Id="rId32" Type="http://schemas.openxmlformats.org/officeDocument/2006/relationships/hyperlink" Target="https://www.mpam.mp.br/images/CT_27-2024_-_MP-PGJ_e0a09.pdf" TargetMode="External"/><Relationship Id="rId37" Type="http://schemas.openxmlformats.org/officeDocument/2006/relationships/hyperlink" Target="https://www.mpam.mp.br/images/CT_27-2024_-_MP-PGJ_e0a09.pdf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s://www.mpam.mp.br/images/FATURA_006_2024_MBM_9bdc9.pdf" TargetMode="External"/><Relationship Id="rId15" Type="http://schemas.openxmlformats.org/officeDocument/2006/relationships/hyperlink" Target="https://www.mpam.mp.br/images/FATURA_95794337_2025_AMAZONAS_ENERGIA_b9c8a.pdf" TargetMode="External"/><Relationship Id="rId23" Type="http://schemas.openxmlformats.org/officeDocument/2006/relationships/hyperlink" Target="https://www.mpam.mp.br/images/CT_16-2023_-_MP-PGJ_8a82c.pdf" TargetMode="External"/><Relationship Id="rId28" Type="http://schemas.openxmlformats.org/officeDocument/2006/relationships/hyperlink" Target="https://www.mpam.mp.br/images/CT_27-2024_-_MP-PGJ_e0a09.pdf" TargetMode="External"/><Relationship Id="rId36" Type="http://schemas.openxmlformats.org/officeDocument/2006/relationships/hyperlink" Target="https://www.mpam.mp.br/images/CT_27-2024_-_MP-PGJ_e0a09.pdf" TargetMode="External"/><Relationship Id="rId10" Type="http://schemas.openxmlformats.org/officeDocument/2006/relationships/hyperlink" Target="https://www.mpam.mp.br/images/FATURA_95150036_2025_AMAZONAS_ENERGIA_d1db1.pdf" TargetMode="External"/><Relationship Id="rId19" Type="http://schemas.openxmlformats.org/officeDocument/2006/relationships/hyperlink" Target="https://www.mpam.mp.br/images/FATURA_95267968_2025_AMAZONAS_ENERGIA_6ecc9.pdf" TargetMode="External"/><Relationship Id="rId31" Type="http://schemas.openxmlformats.org/officeDocument/2006/relationships/hyperlink" Target="https://www.mpam.mp.br/images/CT_27-2024_-_MP-PGJ_e0a09.pdf" TargetMode="External"/><Relationship Id="rId4" Type="http://schemas.openxmlformats.org/officeDocument/2006/relationships/hyperlink" Target="https://www.mpam.mp.br/images/FATURA_0345991343_2025_TELEFONICA_BRASIL_df692.pdf" TargetMode="External"/><Relationship Id="rId9" Type="http://schemas.openxmlformats.org/officeDocument/2006/relationships/hyperlink" Target="https://www.mpam.mp.br/images/FATURA_95602216_2025_AMAZONAS_ENERGIA_6b9ce.pdf" TargetMode="External"/><Relationship Id="rId14" Type="http://schemas.openxmlformats.org/officeDocument/2006/relationships/hyperlink" Target="https://www.mpam.mp.br/images/FATURA_95206016_2025_AMAZONAS_ENERGIA_ef226.pdf" TargetMode="External"/><Relationship Id="rId22" Type="http://schemas.openxmlformats.org/officeDocument/2006/relationships/hyperlink" Target="https://www.mpam.mp.br/images/CT_n%C2%BA_035-2021-MP-PGJ_8bef6.pdf" TargetMode="External"/><Relationship Id="rId27" Type="http://schemas.openxmlformats.org/officeDocument/2006/relationships/hyperlink" Target="https://www.mpam.mp.br/images/CT_27-2024_-_MP-PGJ_e0a09.pdf" TargetMode="External"/><Relationship Id="rId30" Type="http://schemas.openxmlformats.org/officeDocument/2006/relationships/hyperlink" Target="https://www.mpam.mp.br/images/CT_27-2024_-_MP-PGJ_e0a09.pdf" TargetMode="External"/><Relationship Id="rId35" Type="http://schemas.openxmlformats.org/officeDocument/2006/relationships/hyperlink" Target="https://www.mpam.mp.br/images/CT_27-2024_-_MP-PGJ_e0a09.pdf" TargetMode="External"/><Relationship Id="rId8" Type="http://schemas.openxmlformats.org/officeDocument/2006/relationships/hyperlink" Target="https://www.mpam.mp.br/images/FATURA_95149728_2025_AMAZONAS_ENERGIA_df118.pdf" TargetMode="External"/><Relationship Id="rId3" Type="http://schemas.openxmlformats.org/officeDocument/2006/relationships/hyperlink" Target="https://www.mpam.mp.br/images/FATURA_76705_2025_CORREIOS_43fb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7A691-CDF9-4654-81DF-87556EA0E78B}">
  <dimension ref="A1:M122"/>
  <sheetViews>
    <sheetView tabSelected="1" zoomScale="85" zoomScaleNormal="85" zoomScaleSheetLayoutView="80" workbookViewId="0">
      <selection activeCell="H1" sqref="H1:I104857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7.4257812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 customHeight="1">
      <c r="A2" s="5" t="str">
        <f>[1]Bens!A2</f>
        <v>JANEIRO/2025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 customHeight="1">
      <c r="A3" s="6" t="s">
        <v>0</v>
      </c>
      <c r="B3" s="6"/>
      <c r="C3" s="6"/>
      <c r="D3" s="6"/>
      <c r="E3" s="6"/>
      <c r="G3" s="4"/>
      <c r="H3" s="4"/>
      <c r="I3" s="4"/>
      <c r="J3" s="1"/>
    </row>
    <row r="4" spans="1:13" ht="15" customHeight="1"/>
    <row r="5" spans="1:13" ht="18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 customHeight="1">
      <c r="A6" s="8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3" s="20" customFormat="1" ht="135">
      <c r="A7" s="11" t="s">
        <v>15</v>
      </c>
      <c r="B7" s="12">
        <v>1</v>
      </c>
      <c r="C7" s="12">
        <v>17398132000116</v>
      </c>
      <c r="D7" s="13" t="s">
        <v>16</v>
      </c>
      <c r="E7" s="14" t="s">
        <v>17</v>
      </c>
      <c r="F7" s="15" t="s">
        <v>18</v>
      </c>
      <c r="G7" s="16">
        <v>45666</v>
      </c>
      <c r="H7" s="17" t="s">
        <v>19</v>
      </c>
      <c r="I7" s="18">
        <v>104.16</v>
      </c>
      <c r="J7" s="19">
        <v>45666</v>
      </c>
      <c r="K7" s="13" t="s">
        <v>20</v>
      </c>
      <c r="L7" s="18">
        <v>104.16</v>
      </c>
      <c r="M7" s="17" t="s">
        <v>21</v>
      </c>
    </row>
    <row r="8" spans="1:13" s="20" customFormat="1" ht="135">
      <c r="A8" s="11" t="s">
        <v>15</v>
      </c>
      <c r="B8" s="12">
        <v>2</v>
      </c>
      <c r="C8" s="12">
        <v>2341467000120</v>
      </c>
      <c r="D8" s="13" t="s">
        <v>22</v>
      </c>
      <c r="E8" s="14" t="s">
        <v>23</v>
      </c>
      <c r="F8" s="15" t="s">
        <v>24</v>
      </c>
      <c r="G8" s="16">
        <v>45667</v>
      </c>
      <c r="H8" s="17" t="s">
        <v>25</v>
      </c>
      <c r="I8" s="18">
        <v>1600.88</v>
      </c>
      <c r="J8" s="19">
        <v>45667</v>
      </c>
      <c r="K8" s="13" t="s">
        <v>20</v>
      </c>
      <c r="L8" s="18">
        <f>1581.75+19.13</f>
        <v>1600.88</v>
      </c>
      <c r="M8" s="17" t="s">
        <v>26</v>
      </c>
    </row>
    <row r="9" spans="1:13" s="20" customFormat="1" ht="105">
      <c r="A9" s="11" t="s">
        <v>15</v>
      </c>
      <c r="B9" s="12">
        <v>3</v>
      </c>
      <c r="C9" s="12">
        <v>34028316000375</v>
      </c>
      <c r="D9" s="13" t="s">
        <v>27</v>
      </c>
      <c r="E9" s="14" t="s">
        <v>28</v>
      </c>
      <c r="F9" s="15" t="s">
        <v>29</v>
      </c>
      <c r="G9" s="16">
        <v>45678</v>
      </c>
      <c r="H9" s="17" t="s">
        <v>30</v>
      </c>
      <c r="I9" s="18">
        <v>2500</v>
      </c>
      <c r="J9" s="19">
        <v>45678</v>
      </c>
      <c r="K9" s="13" t="s">
        <v>20</v>
      </c>
      <c r="L9" s="21">
        <v>2500</v>
      </c>
      <c r="M9" s="17" t="s">
        <v>31</v>
      </c>
    </row>
    <row r="10" spans="1:13" s="20" customFormat="1" ht="120">
      <c r="A10" s="11" t="s">
        <v>15</v>
      </c>
      <c r="B10" s="12">
        <v>4</v>
      </c>
      <c r="C10" s="12">
        <v>2558157000162</v>
      </c>
      <c r="D10" s="13" t="s">
        <v>32</v>
      </c>
      <c r="E10" s="14" t="s">
        <v>33</v>
      </c>
      <c r="F10" s="15" t="s">
        <v>34</v>
      </c>
      <c r="G10" s="16">
        <v>45678</v>
      </c>
      <c r="H10" s="17" t="s">
        <v>35</v>
      </c>
      <c r="I10" s="21">
        <v>21647.09</v>
      </c>
      <c r="J10" s="19">
        <v>45678</v>
      </c>
      <c r="K10" s="13" t="s">
        <v>20</v>
      </c>
      <c r="L10" s="21">
        <f>20608.03+1039.06</f>
        <v>21647.09</v>
      </c>
      <c r="M10" s="17" t="s">
        <v>36</v>
      </c>
    </row>
    <row r="11" spans="1:13" s="20" customFormat="1" ht="135">
      <c r="A11" s="11" t="s">
        <v>15</v>
      </c>
      <c r="B11" s="12">
        <v>5</v>
      </c>
      <c r="C11" s="12">
        <v>87883807000106</v>
      </c>
      <c r="D11" s="13" t="s">
        <v>37</v>
      </c>
      <c r="E11" s="14" t="s">
        <v>38</v>
      </c>
      <c r="F11" s="15" t="s">
        <v>39</v>
      </c>
      <c r="G11" s="16">
        <v>45684</v>
      </c>
      <c r="H11" s="17" t="s">
        <v>40</v>
      </c>
      <c r="I11" s="18">
        <v>162</v>
      </c>
      <c r="J11" s="19">
        <v>45684</v>
      </c>
      <c r="K11" s="13" t="s">
        <v>20</v>
      </c>
      <c r="L11" s="18">
        <f>158.12+3.88</f>
        <v>162</v>
      </c>
      <c r="M11" s="17" t="s">
        <v>41</v>
      </c>
    </row>
    <row r="12" spans="1:13" s="20" customFormat="1" ht="145.5" customHeight="1">
      <c r="A12" s="11" t="s">
        <v>15</v>
      </c>
      <c r="B12" s="12">
        <v>6</v>
      </c>
      <c r="C12" s="12">
        <v>2341467000120</v>
      </c>
      <c r="D12" s="13" t="s">
        <v>22</v>
      </c>
      <c r="E12" s="14" t="s">
        <v>42</v>
      </c>
      <c r="F12" s="15" t="s">
        <v>43</v>
      </c>
      <c r="G12" s="16">
        <v>45869</v>
      </c>
      <c r="H12" s="17" t="s">
        <v>44</v>
      </c>
      <c r="I12" s="18">
        <v>37233.22</v>
      </c>
      <c r="J12" s="19">
        <v>45688</v>
      </c>
      <c r="K12" s="13" t="s">
        <v>20</v>
      </c>
      <c r="L12" s="21">
        <f>446.69+36786.53</f>
        <v>37233.22</v>
      </c>
      <c r="M12" s="17" t="s">
        <v>45</v>
      </c>
    </row>
    <row r="13" spans="1:13" s="20" customFormat="1" ht="135">
      <c r="A13" s="11" t="s">
        <v>15</v>
      </c>
      <c r="B13" s="12">
        <v>7</v>
      </c>
      <c r="C13" s="12">
        <v>2341467000120</v>
      </c>
      <c r="D13" s="13" t="s">
        <v>22</v>
      </c>
      <c r="E13" s="14" t="s">
        <v>46</v>
      </c>
      <c r="F13" s="15" t="s">
        <v>47</v>
      </c>
      <c r="G13" s="16">
        <v>45688</v>
      </c>
      <c r="H13" s="17" t="s">
        <v>48</v>
      </c>
      <c r="I13" s="18">
        <v>1750.91</v>
      </c>
      <c r="J13" s="19">
        <v>45688</v>
      </c>
      <c r="K13" s="13" t="s">
        <v>20</v>
      </c>
      <c r="L13" s="21">
        <f>20.97+1729.94</f>
        <v>1750.91</v>
      </c>
      <c r="M13" s="17" t="s">
        <v>45</v>
      </c>
    </row>
    <row r="14" spans="1:13" s="20" customFormat="1" ht="135">
      <c r="A14" s="11" t="s">
        <v>15</v>
      </c>
      <c r="B14" s="12">
        <v>8</v>
      </c>
      <c r="C14" s="12">
        <v>2341467000120</v>
      </c>
      <c r="D14" s="13" t="s">
        <v>22</v>
      </c>
      <c r="E14" s="14" t="s">
        <v>49</v>
      </c>
      <c r="F14" s="15" t="s">
        <v>50</v>
      </c>
      <c r="G14" s="16">
        <v>45688</v>
      </c>
      <c r="H14" s="17" t="s">
        <v>51</v>
      </c>
      <c r="I14" s="18">
        <v>1876.83</v>
      </c>
      <c r="J14" s="19">
        <v>45688</v>
      </c>
      <c r="K14" s="13" t="s">
        <v>20</v>
      </c>
      <c r="L14" s="21">
        <f>22.43+1854.4</f>
        <v>1876.8300000000002</v>
      </c>
      <c r="M14" s="17" t="s">
        <v>45</v>
      </c>
    </row>
    <row r="15" spans="1:13" s="20" customFormat="1" ht="120">
      <c r="A15" s="11" t="s">
        <v>15</v>
      </c>
      <c r="B15" s="12">
        <v>9</v>
      </c>
      <c r="C15" s="12">
        <v>2341467000120</v>
      </c>
      <c r="D15" s="13" t="s">
        <v>22</v>
      </c>
      <c r="E15" s="14" t="s">
        <v>52</v>
      </c>
      <c r="F15" s="15" t="s">
        <v>53</v>
      </c>
      <c r="G15" s="16">
        <v>45688</v>
      </c>
      <c r="H15" s="17" t="s">
        <v>54</v>
      </c>
      <c r="I15" s="18">
        <v>1702.43</v>
      </c>
      <c r="J15" s="19">
        <v>45688</v>
      </c>
      <c r="K15" s="13" t="s">
        <v>20</v>
      </c>
      <c r="L15" s="21">
        <f>20.42+1682.01</f>
        <v>1702.43</v>
      </c>
      <c r="M15" s="17" t="s">
        <v>45</v>
      </c>
    </row>
    <row r="16" spans="1:13" s="20" customFormat="1" ht="120">
      <c r="A16" s="11" t="s">
        <v>15</v>
      </c>
      <c r="B16" s="12">
        <v>10</v>
      </c>
      <c r="C16" s="12">
        <v>2341467000120</v>
      </c>
      <c r="D16" s="13" t="s">
        <v>22</v>
      </c>
      <c r="E16" s="14" t="s">
        <v>55</v>
      </c>
      <c r="F16" s="15" t="s">
        <v>56</v>
      </c>
      <c r="G16" s="16">
        <v>45688</v>
      </c>
      <c r="H16" s="17" t="s">
        <v>57</v>
      </c>
      <c r="I16" s="18">
        <v>1297.0899999999999</v>
      </c>
      <c r="J16" s="19">
        <v>45688</v>
      </c>
      <c r="K16" s="13" t="s">
        <v>20</v>
      </c>
      <c r="L16" s="21">
        <f>15.56+1281.53</f>
        <v>1297.0899999999999</v>
      </c>
      <c r="M16" s="17" t="s">
        <v>45</v>
      </c>
    </row>
    <row r="17" spans="1:13" s="20" customFormat="1" ht="120">
      <c r="A17" s="11" t="s">
        <v>15</v>
      </c>
      <c r="B17" s="12">
        <v>11</v>
      </c>
      <c r="C17" s="12">
        <v>2341467000120</v>
      </c>
      <c r="D17" s="13" t="s">
        <v>22</v>
      </c>
      <c r="E17" s="14" t="s">
        <v>58</v>
      </c>
      <c r="F17" s="15" t="s">
        <v>59</v>
      </c>
      <c r="G17" s="16">
        <v>45688</v>
      </c>
      <c r="H17" s="17" t="s">
        <v>60</v>
      </c>
      <c r="I17" s="18">
        <v>793.78</v>
      </c>
      <c r="J17" s="19">
        <v>45688</v>
      </c>
      <c r="K17" s="13" t="s">
        <v>20</v>
      </c>
      <c r="L17" s="21">
        <f>9.52+784.26</f>
        <v>793.78</v>
      </c>
      <c r="M17" s="17" t="s">
        <v>45</v>
      </c>
    </row>
    <row r="18" spans="1:13" s="20" customFormat="1" ht="120">
      <c r="A18" s="11" t="s">
        <v>15</v>
      </c>
      <c r="B18" s="12">
        <v>12</v>
      </c>
      <c r="C18" s="12">
        <v>2341467000120</v>
      </c>
      <c r="D18" s="13" t="s">
        <v>22</v>
      </c>
      <c r="E18" s="14" t="s">
        <v>61</v>
      </c>
      <c r="F18" s="15" t="s">
        <v>62</v>
      </c>
      <c r="G18" s="16">
        <v>45688</v>
      </c>
      <c r="H18" s="17" t="s">
        <v>63</v>
      </c>
      <c r="I18" s="18">
        <v>3158.36</v>
      </c>
      <c r="J18" s="19">
        <v>45688</v>
      </c>
      <c r="K18" s="13" t="s">
        <v>20</v>
      </c>
      <c r="L18" s="21">
        <f>37.87+3120.49</f>
        <v>3158.3599999999997</v>
      </c>
      <c r="M18" s="17" t="s">
        <v>45</v>
      </c>
    </row>
    <row r="19" spans="1:13" s="20" customFormat="1" ht="135">
      <c r="A19" s="11" t="s">
        <v>15</v>
      </c>
      <c r="B19" s="12">
        <v>13</v>
      </c>
      <c r="C19" s="12">
        <v>2341467000120</v>
      </c>
      <c r="D19" s="13" t="s">
        <v>22</v>
      </c>
      <c r="E19" s="14" t="s">
        <v>64</v>
      </c>
      <c r="F19" s="15" t="s">
        <v>65</v>
      </c>
      <c r="G19" s="16">
        <v>45688</v>
      </c>
      <c r="H19" s="17" t="s">
        <v>66</v>
      </c>
      <c r="I19" s="18">
        <v>637.77</v>
      </c>
      <c r="J19" s="19">
        <v>45688</v>
      </c>
      <c r="K19" s="13" t="s">
        <v>67</v>
      </c>
      <c r="L19" s="21">
        <v>7.65</v>
      </c>
      <c r="M19" s="17" t="s">
        <v>45</v>
      </c>
    </row>
    <row r="20" spans="1:13" s="20" customFormat="1" ht="120">
      <c r="A20" s="11" t="s">
        <v>15</v>
      </c>
      <c r="B20" s="12">
        <v>14</v>
      </c>
      <c r="C20" s="12">
        <v>2341467000120</v>
      </c>
      <c r="D20" s="13" t="s">
        <v>22</v>
      </c>
      <c r="E20" s="14" t="s">
        <v>68</v>
      </c>
      <c r="F20" s="15" t="s">
        <v>69</v>
      </c>
      <c r="G20" s="16">
        <v>45688</v>
      </c>
      <c r="H20" s="17" t="s">
        <v>70</v>
      </c>
      <c r="I20" s="18">
        <v>411.46</v>
      </c>
      <c r="J20" s="19">
        <v>45688</v>
      </c>
      <c r="K20" s="13" t="s">
        <v>71</v>
      </c>
      <c r="L20" s="22" t="s">
        <v>72</v>
      </c>
      <c r="M20" s="17" t="s">
        <v>45</v>
      </c>
    </row>
    <row r="21" spans="1:13" s="20" customFormat="1" ht="120">
      <c r="A21" s="11" t="s">
        <v>15</v>
      </c>
      <c r="B21" s="12">
        <v>15</v>
      </c>
      <c r="C21" s="12">
        <v>2341467000120</v>
      </c>
      <c r="D21" s="13" t="s">
        <v>22</v>
      </c>
      <c r="E21" s="14" t="s">
        <v>73</v>
      </c>
      <c r="F21" s="15" t="s">
        <v>74</v>
      </c>
      <c r="G21" s="16">
        <v>45688</v>
      </c>
      <c r="H21" s="17" t="s">
        <v>75</v>
      </c>
      <c r="I21" s="18">
        <v>396.03</v>
      </c>
      <c r="J21" s="19">
        <v>45688</v>
      </c>
      <c r="K21" s="13" t="s">
        <v>20</v>
      </c>
      <c r="L21" s="21">
        <f>391.28+4.75</f>
        <v>396.03</v>
      </c>
      <c r="M21" s="17" t="s">
        <v>45</v>
      </c>
    </row>
    <row r="22" spans="1:13" s="20" customFormat="1" ht="120">
      <c r="A22" s="11" t="s">
        <v>15</v>
      </c>
      <c r="B22" s="12">
        <v>16</v>
      </c>
      <c r="C22" s="12">
        <v>2341467000120</v>
      </c>
      <c r="D22" s="13" t="s">
        <v>22</v>
      </c>
      <c r="E22" s="14" t="s">
        <v>76</v>
      </c>
      <c r="F22" s="15" t="s">
        <v>77</v>
      </c>
      <c r="G22" s="16">
        <v>45688</v>
      </c>
      <c r="H22" s="17" t="s">
        <v>78</v>
      </c>
      <c r="I22" s="18">
        <v>1288.4000000000001</v>
      </c>
      <c r="J22" s="19">
        <v>45688</v>
      </c>
      <c r="K22" s="13" t="s">
        <v>20</v>
      </c>
      <c r="L22" s="21">
        <f>15.46+1272.94</f>
        <v>1288.4000000000001</v>
      </c>
      <c r="M22" s="17" t="s">
        <v>45</v>
      </c>
    </row>
    <row r="23" spans="1:13" s="20" customFormat="1" ht="120">
      <c r="A23" s="11" t="s">
        <v>15</v>
      </c>
      <c r="B23" s="12">
        <v>17</v>
      </c>
      <c r="C23" s="12">
        <v>2341467000120</v>
      </c>
      <c r="D23" s="13" t="s">
        <v>22</v>
      </c>
      <c r="E23" s="14" t="s">
        <v>79</v>
      </c>
      <c r="F23" s="15" t="s">
        <v>80</v>
      </c>
      <c r="G23" s="16">
        <v>45688</v>
      </c>
      <c r="H23" s="17" t="s">
        <v>81</v>
      </c>
      <c r="I23" s="18">
        <v>3326.58</v>
      </c>
      <c r="J23" s="19">
        <v>45688</v>
      </c>
      <c r="K23" s="13" t="s">
        <v>20</v>
      </c>
      <c r="L23" s="21">
        <f>40.86+3285.72</f>
        <v>3326.58</v>
      </c>
      <c r="M23" s="17" t="s">
        <v>45</v>
      </c>
    </row>
    <row r="24" spans="1:13" s="20" customFormat="1" ht="120">
      <c r="A24" s="11" t="s">
        <v>15</v>
      </c>
      <c r="B24" s="12">
        <v>18</v>
      </c>
      <c r="C24" s="12">
        <v>2341467000120</v>
      </c>
      <c r="D24" s="13" t="s">
        <v>22</v>
      </c>
      <c r="E24" s="14" t="s">
        <v>82</v>
      </c>
      <c r="F24" s="15" t="s">
        <v>83</v>
      </c>
      <c r="G24" s="16">
        <v>45688</v>
      </c>
      <c r="H24" s="17" t="s">
        <v>84</v>
      </c>
      <c r="I24" s="18">
        <v>1831.02</v>
      </c>
      <c r="J24" s="19">
        <v>45688</v>
      </c>
      <c r="K24" s="13" t="s">
        <v>20</v>
      </c>
      <c r="L24" s="21">
        <f>21.97+1809.05</f>
        <v>1831.02</v>
      </c>
      <c r="M24" s="17" t="s">
        <v>45</v>
      </c>
    </row>
    <row r="25" spans="1:13" s="20" customFormat="1" ht="120">
      <c r="A25" s="11" t="s">
        <v>15</v>
      </c>
      <c r="B25" s="12">
        <v>19</v>
      </c>
      <c r="C25" s="12">
        <v>2341467000120</v>
      </c>
      <c r="D25" s="13" t="s">
        <v>22</v>
      </c>
      <c r="E25" s="14" t="s">
        <v>85</v>
      </c>
      <c r="F25" s="15" t="s">
        <v>86</v>
      </c>
      <c r="G25" s="16">
        <v>45688</v>
      </c>
      <c r="H25" s="17" t="s">
        <v>87</v>
      </c>
      <c r="I25" s="18">
        <v>168.87</v>
      </c>
      <c r="J25" s="19">
        <v>45688</v>
      </c>
      <c r="K25" s="13" t="s">
        <v>20</v>
      </c>
      <c r="L25" s="21">
        <f>2.02+166.85</f>
        <v>168.87</v>
      </c>
      <c r="M25" s="17" t="s">
        <v>45</v>
      </c>
    </row>
    <row r="26" spans="1:13" ht="15" customHeight="1">
      <c r="A26" s="23" t="s">
        <v>88</v>
      </c>
      <c r="B26" s="23"/>
      <c r="C26" s="23"/>
      <c r="D26" s="4"/>
      <c r="K26" s="24"/>
    </row>
    <row r="27" spans="1:13" ht="15" customHeight="1">
      <c r="A27" s="25" t="str">
        <f>[1]Bens!A17</f>
        <v>Data da última atualização:03/02/2025</v>
      </c>
      <c r="B27" s="26"/>
      <c r="C27" s="4"/>
      <c r="D27" s="1"/>
    </row>
    <row r="28" spans="1:13" ht="15" customHeight="1">
      <c r="A28" s="27" t="s">
        <v>89</v>
      </c>
      <c r="B28" s="27"/>
      <c r="C28" s="27"/>
      <c r="D28" s="27"/>
    </row>
    <row r="29" spans="1:13" ht="15" customHeight="1">
      <c r="A29" s="27" t="s">
        <v>90</v>
      </c>
      <c r="B29" s="27"/>
      <c r="C29" s="27"/>
      <c r="D29" s="27"/>
    </row>
    <row r="30" spans="1:13" ht="15" customHeight="1">
      <c r="A30" s="28" t="s">
        <v>91</v>
      </c>
      <c r="B30" s="28"/>
      <c r="C30" s="28"/>
      <c r="D30" s="1"/>
    </row>
    <row r="31" spans="1:13" ht="15" customHeight="1"/>
    <row r="32" spans="1:1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48.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</sheetData>
  <mergeCells count="5">
    <mergeCell ref="A2:M2"/>
    <mergeCell ref="A3:E3"/>
    <mergeCell ref="A5:L5"/>
    <mergeCell ref="A28:D28"/>
    <mergeCell ref="A29:D29"/>
  </mergeCells>
  <conditionalFormatting sqref="C7:C25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CC147B58-24AE-4E9D-A3EE-C47DC27CB2C1}"/>
    <hyperlink ref="F8" r:id="rId2" xr:uid="{1F7508CB-10D1-4843-A297-3C64D4994620}"/>
    <hyperlink ref="F9" r:id="rId3" xr:uid="{4AFD1B3C-F8F3-49EC-9B3E-26E214AC32F0}"/>
    <hyperlink ref="F10" r:id="rId4" xr:uid="{B242FBEB-F957-4007-948E-034F94521268}"/>
    <hyperlink ref="F11" r:id="rId5" xr:uid="{0A961450-5A75-4E57-BD60-D1D94762D8EE}"/>
    <hyperlink ref="F12" r:id="rId6" xr:uid="{1C829B87-8BF5-47B6-B482-E06D175D2A89}"/>
    <hyperlink ref="F13" r:id="rId7" xr:uid="{3F9CE27D-DBAC-4886-ACE3-0D4D494D5D5B}"/>
    <hyperlink ref="F14" r:id="rId8" xr:uid="{1E307FE3-1FA5-449A-90A8-27281E5963C4}"/>
    <hyperlink ref="F15" r:id="rId9" xr:uid="{3D643617-47B9-4BAA-8EF8-1412AA41B4DC}"/>
    <hyperlink ref="F16" r:id="rId10" xr:uid="{FEE12070-88F1-48A4-AB4A-009EE91F276A}"/>
    <hyperlink ref="F17" r:id="rId11" xr:uid="{692B21CD-B98A-4590-858C-07D07A476CCF}"/>
    <hyperlink ref="F18" r:id="rId12" xr:uid="{A7E24D6C-11B4-4479-8CDB-DEBF81305E04}"/>
    <hyperlink ref="F19" r:id="rId13" xr:uid="{3DE4B9FF-763A-4250-BD45-B97D7CF18CBA}"/>
    <hyperlink ref="F20" r:id="rId14" xr:uid="{F37FC799-98B5-4FE6-97BD-3DACA7E1278A}"/>
    <hyperlink ref="F21" r:id="rId15" xr:uid="{609802D9-70EE-42E1-923E-11D40EF58A8B}"/>
    <hyperlink ref="F22" r:id="rId16" xr:uid="{CEA62338-2979-490B-B656-0F9452DAC6B0}"/>
    <hyperlink ref="F23" r:id="rId17" xr:uid="{362177D0-CE00-4828-A464-4F89871FFA14}"/>
    <hyperlink ref="F24" r:id="rId18" xr:uid="{5BCD4611-C3D7-4588-A651-D9632A5F737A}"/>
    <hyperlink ref="F25" r:id="rId19" xr:uid="{FD932A3A-21FB-41EC-B02E-01118A5B1DA2}"/>
    <hyperlink ref="E7" r:id="rId20" xr:uid="{CFCB1202-B32C-4BC8-969C-815C45E333CD}"/>
    <hyperlink ref="E8" r:id="rId21" xr:uid="{DA5B9D42-B27B-439A-98B1-AD4D3E4E4959}"/>
    <hyperlink ref="E9" r:id="rId22" xr:uid="{3BED30B2-FA45-46AD-8EB1-085AA47DF266}"/>
    <hyperlink ref="E10" r:id="rId23" xr:uid="{3DCC5A0A-9438-4582-A08B-F0FAB3021BCA}"/>
    <hyperlink ref="E11" r:id="rId24" xr:uid="{ED19652E-F186-4773-B735-2B82AD96D4D2}"/>
    <hyperlink ref="E12" r:id="rId25" xr:uid="{26729634-836D-4564-BD46-82336B0CBE25}"/>
    <hyperlink ref="E13" r:id="rId26" xr:uid="{4F27AC36-6445-4CF4-81E5-B5495033B055}"/>
    <hyperlink ref="E14" r:id="rId27" xr:uid="{7FAA49CD-B5B9-4F47-8715-2CD0CDB2B808}"/>
    <hyperlink ref="E15" r:id="rId28" xr:uid="{A62C61F3-C1BF-4518-910F-C788BBA521EB}"/>
    <hyperlink ref="E16" r:id="rId29" xr:uid="{11D68819-7D36-4820-B22F-88499B07241C}"/>
    <hyperlink ref="E17" r:id="rId30" xr:uid="{2645CAC5-A01D-4564-B328-20C2416A9E13}"/>
    <hyperlink ref="E18" r:id="rId31" xr:uid="{187E670C-ABF8-4F81-BD5A-2B14016AF022}"/>
    <hyperlink ref="E19" r:id="rId32" xr:uid="{3026C870-C4C4-4817-8C94-552A7D44F1AD}"/>
    <hyperlink ref="E20" r:id="rId33" xr:uid="{94B33C03-247E-4A16-AE19-76376647FDD9}"/>
    <hyperlink ref="E21" r:id="rId34" xr:uid="{182A8951-CB9D-4EC9-850E-EDB703391D7C}"/>
    <hyperlink ref="E22" r:id="rId35" xr:uid="{659DE380-96E6-4AEB-943C-26D09D36A5C1}"/>
    <hyperlink ref="E23" r:id="rId36" xr:uid="{4B749649-5D3D-4C53-A021-1A63B626F295}"/>
    <hyperlink ref="E24" r:id="rId37" xr:uid="{383B439E-B7D9-40E2-BC2C-DBBEDA9A8B58}"/>
    <hyperlink ref="E25" r:id="rId38" xr:uid="{2818D123-B6EF-4B1D-A7C3-98B84E406614}"/>
  </hyperlinks>
  <pageMargins left="0.511811024" right="0.511811024" top="0.78740157499999996" bottom="0.78740157499999996" header="0.31496062000000002" footer="0.31496062000000002"/>
  <pageSetup scale="36" orientation="portrait" r:id="rId39"/>
  <drawing r:id="rId4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9D827435-303D-4412-B67F-1F698207CFCE}"/>
</file>

<file path=customXml/itemProps2.xml><?xml version="1.0" encoding="utf-8"?>
<ds:datastoreItem xmlns:ds="http://schemas.openxmlformats.org/officeDocument/2006/customXml" ds:itemID="{786905E3-A980-4A43-9137-9544183A77AA}"/>
</file>

<file path=customXml/itemProps3.xml><?xml version="1.0" encoding="utf-8"?>
<ds:datastoreItem xmlns:ds="http://schemas.openxmlformats.org/officeDocument/2006/customXml" ds:itemID="{D431757A-C8B0-49B7-8291-FC17086329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2025-02-03T15:49:13Z</dcterms:created>
  <dcterms:modified xsi:type="dcterms:W3CDTF">2025-02-03T15:49:38Z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