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5 - DISPONIBILIDADE FUNDOS/"/>
    </mc:Choice>
  </mc:AlternateContent>
  <xr:revisionPtr revIDLastSave="32" documentId="11_EAEC2C0CB6A8AE84BA569FB2D4D8DA2B81C6B8F8" xr6:coauthVersionLast="47" xr6:coauthVersionMax="47" xr10:uidLastSave="{DC6CBCE0-F5F7-49C2-B7E0-051000FB6DE5}"/>
  <bookViews>
    <workbookView xWindow="-120" yWindow="-120" windowWidth="29040" windowHeight="15720" tabRatio="500" xr2:uid="{00000000-000D-0000-FFFF-FFFF00000000}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G18" i="1" l="1"/>
  <c r="H18" i="1"/>
  <c r="I18" i="1"/>
  <c r="J18" i="1"/>
  <c r="K18" i="1"/>
  <c r="L18" i="1"/>
  <c r="M18" i="1"/>
  <c r="N18" i="1"/>
  <c r="F18" i="1"/>
  <c r="C19" i="2" l="1"/>
  <c r="O16" i="1"/>
  <c r="O11" i="1"/>
  <c r="K19" i="2" l="1"/>
  <c r="O9" i="1" l="1"/>
  <c r="O10" i="1"/>
  <c r="O12" i="1"/>
  <c r="O13" i="1"/>
  <c r="C14" i="1"/>
  <c r="D14" i="1"/>
  <c r="E14" i="1"/>
  <c r="F14" i="1"/>
  <c r="G14" i="1"/>
  <c r="H14" i="1"/>
  <c r="I14" i="1"/>
  <c r="I19" i="1" s="1"/>
  <c r="J14" i="1"/>
  <c r="K14" i="1"/>
  <c r="L14" i="1"/>
  <c r="M14" i="1"/>
  <c r="N14" i="1"/>
  <c r="B14" i="1"/>
  <c r="G19" i="2"/>
  <c r="G8" i="2"/>
  <c r="C8" i="2"/>
  <c r="F19" i="1" l="1"/>
  <c r="N19" i="1" l="1"/>
  <c r="M19" i="1"/>
  <c r="L19" i="1"/>
  <c r="K19" i="1"/>
  <c r="J19" i="1"/>
  <c r="H19" i="1"/>
  <c r="O8" i="1"/>
  <c r="O14" i="1" s="1"/>
  <c r="K8" i="2"/>
  <c r="B18" i="1"/>
  <c r="G19" i="1"/>
  <c r="D19" i="1"/>
  <c r="O17" i="1"/>
  <c r="O18" i="1" s="1"/>
  <c r="C19" i="1"/>
  <c r="E19" i="1"/>
  <c r="B19" i="1" l="1"/>
  <c r="O19" i="1" l="1"/>
</calcChain>
</file>

<file path=xl/sharedStrings.xml><?xml version="1.0" encoding="utf-8"?>
<sst xmlns="http://schemas.openxmlformats.org/spreadsheetml/2006/main" count="43" uniqueCount="38">
  <si>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</si>
  <si>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</si>
  <si>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</si>
  <si>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</si>
  <si>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</si>
  <si>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</si>
  <si>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</si>
  <si>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</si>
  <si>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</si>
  <si>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</si>
  <si>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</si>
  <si>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</si>
  <si>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</si>
  <si>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</si>
  <si>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</si>
  <si>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</si>
  <si>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</si>
  <si>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</si>
  <si>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</si>
  <si>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</si>
  <si>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</si>
  <si>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</si>
  <si>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</si>
  <si>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</si>
  <si>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</si>
  <si>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</si>
  <si>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</si>
  <si>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</si>
  <si>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</si>
  <si>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t>SALDO DO FUNDO EM  31  DEZEMBRO/2023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</si>
  <si>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</si>
  <si>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</si>
  <si>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</si>
  <si>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</si>
  <si>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</si>
  <si>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 e 13500)</t>
    </r>
  </si>
  <si>
    <t>NOVEMBRO/2024</t>
  </si>
  <si>
    <t>Data da última atualização:  05/12/2024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</si>
</sst>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8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 wrapText="1"/>
    </xf>
    <xf numFmtId="44" fontId="1" fillId="0" borderId="0" xfId="1" applyAlignment="1">
      <alignment wrapText="1"/>
    </xf>
    <xf numFmtId="44" fontId="0" fillId="0" borderId="0" xfId="0" applyNumberFormat="1"/>
    <xf numFmtId="4" fontId="25" fillId="0" borderId="8" xfId="0" applyNumberFormat="1" applyFont="1" applyBorder="1" applyAlignment="1">
      <alignment horizontal="right" vertical="center" wrapText="1"/>
    </xf>
    <xf numFmtId="0" fontId="0" fillId="0" borderId="3" xfId="0" applyBorder="1"/>
    <xf numFmtId="4" fontId="0" fillId="0" borderId="3" xfId="0" applyNumberFormat="1" applyBorder="1"/>
    <xf numFmtId="4" fontId="2" fillId="0" borderId="3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4" fontId="2" fillId="0" borderId="9" xfId="0" applyNumberFormat="1" applyFont="1" applyBorder="1"/>
    <xf numFmtId="4" fontId="12" fillId="0" borderId="9" xfId="0" applyNumberFormat="1" applyFont="1" applyBorder="1"/>
    <xf numFmtId="4" fontId="0" fillId="0" borderId="14" xfId="0" applyNumberFormat="1" applyBorder="1"/>
    <xf numFmtId="4" fontId="27" fillId="0" borderId="3" xfId="0" applyNumberFormat="1" applyFont="1" applyBorder="1"/>
    <xf numFmtId="4" fontId="27" fillId="0" borderId="11" xfId="0" applyNumberFormat="1" applyFont="1" applyBorder="1"/>
    <xf numFmtId="0" fontId="25" fillId="0" borderId="3" xfId="0" applyFont="1" applyBorder="1"/>
    <xf numFmtId="2" fontId="0" fillId="0" borderId="3" xfId="0" applyNumberFormat="1" applyBorder="1"/>
    <xf numFmtId="2" fontId="0" fillId="0" borderId="14" xfId="0" applyNumberFormat="1" applyBorder="1"/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"/>
  <sheetViews>
    <sheetView tabSelected="1" zoomScale="70" zoomScaleNormal="70" zoomScaleSheetLayoutView="55" workbookViewId="0">
      <selection activeCell="E17" sqref="E17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7" max="17" width="13.875" bestFit="1" customWidth="1"/>
  </cols>
  <sheetData>
    <row r="1" spans="1:15" ht="102" customHeight="1">
      <c r="E1" s="1"/>
    </row>
    <row r="2" spans="1:15" ht="27.75" customHeight="1">
      <c r="K2" s="64" t="s">
        <v>36</v>
      </c>
      <c r="L2" s="64"/>
      <c r="M2" s="64"/>
      <c r="N2" s="64"/>
      <c r="O2" s="64"/>
    </row>
    <row r="3" spans="1:15" ht="28.9" customHeight="1">
      <c r="A3" s="65" t="s">
        <v>0</v>
      </c>
      <c r="B3" s="65"/>
      <c r="C3" s="65"/>
      <c r="D3" s="65"/>
      <c r="E3" s="65"/>
      <c r="J3" s="16"/>
    </row>
    <row r="5" spans="1:15" s="3" customFormat="1" ht="63" customHeight="1">
      <c r="A5" s="2" t="s">
        <v>1</v>
      </c>
      <c r="B5" s="2" t="s">
        <v>29</v>
      </c>
      <c r="C5" s="66" t="s">
        <v>2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5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5" ht="33" customHeight="1">
      <c r="A8" s="10" t="s">
        <v>17</v>
      </c>
      <c r="B8" s="26">
        <v>3233469.98</v>
      </c>
      <c r="C8" s="26">
        <v>0</v>
      </c>
      <c r="D8" s="26">
        <v>-1524643.4000000001</v>
      </c>
      <c r="E8" s="26">
        <v>-774782.70000000007</v>
      </c>
      <c r="F8" s="26">
        <v>9446.2300000000014</v>
      </c>
      <c r="G8" s="26">
        <v>-943490.11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/>
      <c r="O8" s="27">
        <f>SUM(B8:N8)</f>
        <v>-2.3283064365386963E-10</v>
      </c>
    </row>
    <row r="9" spans="1:15" ht="51.75" customHeight="1">
      <c r="A9" s="10" t="s">
        <v>18</v>
      </c>
      <c r="B9" s="26">
        <v>1038929.78</v>
      </c>
      <c r="C9" s="26">
        <v>2841558.63</v>
      </c>
      <c r="D9" s="26">
        <v>11099.340000000002</v>
      </c>
      <c r="E9" s="26">
        <v>64625.869999999995</v>
      </c>
      <c r="F9" s="26">
        <v>30609.21</v>
      </c>
      <c r="G9" s="26">
        <v>-3986822.8299999996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/>
      <c r="O9" s="27">
        <f t="shared" ref="O9:O13" si="0">SUM(B9:N9)</f>
        <v>4.6566128730773926E-10</v>
      </c>
    </row>
    <row r="10" spans="1:15" ht="30">
      <c r="A10" s="10" t="s">
        <v>19</v>
      </c>
      <c r="B10" s="26">
        <v>2071064.75</v>
      </c>
      <c r="C10" s="26">
        <v>0</v>
      </c>
      <c r="D10" s="26">
        <v>18767.349999999999</v>
      </c>
      <c r="E10" s="26">
        <v>16015.31</v>
      </c>
      <c r="F10" s="26">
        <v>16331.87</v>
      </c>
      <c r="G10" s="26">
        <v>-2122179.2799999998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/>
      <c r="O10" s="27">
        <f t="shared" si="0"/>
        <v>4.6566128730773926E-10</v>
      </c>
    </row>
    <row r="11" spans="1:15" ht="30">
      <c r="A11" s="10" t="s">
        <v>30</v>
      </c>
      <c r="B11" s="31">
        <v>0</v>
      </c>
      <c r="C11" s="31">
        <v>0</v>
      </c>
      <c r="D11" s="26">
        <v>0</v>
      </c>
      <c r="E11" s="26">
        <v>0</v>
      </c>
      <c r="F11" s="26">
        <v>0</v>
      </c>
      <c r="G11" s="26">
        <v>951333.59</v>
      </c>
      <c r="H11" s="26">
        <v>7358.82</v>
      </c>
      <c r="I11" s="26">
        <v>-522629.59</v>
      </c>
      <c r="J11" s="31">
        <v>5057.99</v>
      </c>
      <c r="K11" s="31">
        <v>3666.31</v>
      </c>
      <c r="L11" s="31">
        <v>3415.07</v>
      </c>
      <c r="M11" s="31">
        <v>3873.88</v>
      </c>
      <c r="N11" s="31"/>
      <c r="O11" s="27">
        <f>SUM(B11:N11)</f>
        <v>452076.06999999989</v>
      </c>
    </row>
    <row r="12" spans="1:15" ht="30">
      <c r="A12" s="10" t="s">
        <v>31</v>
      </c>
      <c r="B12" s="31">
        <v>0</v>
      </c>
      <c r="C12" s="31">
        <v>0</v>
      </c>
      <c r="D12" s="26">
        <v>0</v>
      </c>
      <c r="E12" s="26">
        <v>0</v>
      </c>
      <c r="F12" s="26">
        <v>0</v>
      </c>
      <c r="G12" s="26">
        <v>4019965.4699999997</v>
      </c>
      <c r="H12" s="26">
        <v>-1468904.6400000001</v>
      </c>
      <c r="I12" s="26">
        <v>23780.23</v>
      </c>
      <c r="J12" s="31">
        <v>22204.339999999997</v>
      </c>
      <c r="K12" s="31">
        <v>22353.719999999998</v>
      </c>
      <c r="L12" s="31">
        <v>20101.990000000002</v>
      </c>
      <c r="M12" s="31">
        <v>-1119004.3700000001</v>
      </c>
      <c r="N12" s="31"/>
      <c r="O12" s="27">
        <f t="shared" si="0"/>
        <v>1520496.7399999998</v>
      </c>
    </row>
    <row r="13" spans="1:15" ht="30">
      <c r="A13" s="10" t="s">
        <v>32</v>
      </c>
      <c r="B13" s="31">
        <v>0</v>
      </c>
      <c r="C13" s="31">
        <v>0</v>
      </c>
      <c r="D13" s="26">
        <v>0</v>
      </c>
      <c r="E13" s="26">
        <v>0</v>
      </c>
      <c r="F13" s="26">
        <v>0</v>
      </c>
      <c r="G13" s="26">
        <v>2139821.5299999998</v>
      </c>
      <c r="H13" s="26">
        <v>16552.099999999999</v>
      </c>
      <c r="I13" s="26">
        <v>16256.95</v>
      </c>
      <c r="J13" s="31">
        <v>18313.95</v>
      </c>
      <c r="K13" s="31">
        <v>-264190.3</v>
      </c>
      <c r="L13" s="31">
        <v>-211559.34</v>
      </c>
      <c r="M13" s="31">
        <v>16128.65</v>
      </c>
      <c r="N13" s="31"/>
      <c r="O13" s="27">
        <f t="shared" si="0"/>
        <v>1731323.54</v>
      </c>
    </row>
    <row r="14" spans="1:15" ht="25.5" customHeight="1">
      <c r="A14" s="21" t="s">
        <v>20</v>
      </c>
      <c r="B14" s="28">
        <f>SUM(B8:B13)</f>
        <v>6343464.5099999998</v>
      </c>
      <c r="C14" s="28">
        <f t="shared" ref="C14:O14" si="1">SUM(C8:C13)</f>
        <v>2841558.63</v>
      </c>
      <c r="D14" s="28">
        <f t="shared" si="1"/>
        <v>-1494776.71</v>
      </c>
      <c r="E14" s="28">
        <f t="shared" si="1"/>
        <v>-694141.52</v>
      </c>
      <c r="F14" s="28">
        <f t="shared" si="1"/>
        <v>56387.310000000005</v>
      </c>
      <c r="G14" s="28">
        <f t="shared" si="1"/>
        <v>58628.370000000577</v>
      </c>
      <c r="H14" s="28">
        <f t="shared" si="1"/>
        <v>-1444993.72</v>
      </c>
      <c r="I14" s="28">
        <f t="shared" si="1"/>
        <v>-482592.41000000003</v>
      </c>
      <c r="J14" s="28">
        <f t="shared" si="1"/>
        <v>45576.28</v>
      </c>
      <c r="K14" s="28">
        <f t="shared" si="1"/>
        <v>-238170.27</v>
      </c>
      <c r="L14" s="28">
        <f t="shared" si="1"/>
        <v>-188042.28</v>
      </c>
      <c r="M14" s="28">
        <f t="shared" si="1"/>
        <v>-1099001.8400000003</v>
      </c>
      <c r="N14" s="28">
        <f t="shared" si="1"/>
        <v>0</v>
      </c>
      <c r="O14" s="28">
        <f t="shared" si="1"/>
        <v>3703896.3500000006</v>
      </c>
    </row>
    <row r="15" spans="1:15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5" ht="33" customHeight="1">
      <c r="A16" s="32" t="s">
        <v>35</v>
      </c>
      <c r="B16" s="37">
        <v>160310.21</v>
      </c>
      <c r="C16" s="37">
        <v>0</v>
      </c>
      <c r="D16" s="37">
        <v>0</v>
      </c>
      <c r="E16" s="37">
        <v>0</v>
      </c>
      <c r="F16" s="37">
        <v>1000000</v>
      </c>
      <c r="G16" s="37">
        <v>0</v>
      </c>
      <c r="H16" s="37">
        <v>0</v>
      </c>
      <c r="I16" s="37">
        <v>0</v>
      </c>
      <c r="J16" s="37">
        <v>-1000000</v>
      </c>
      <c r="K16" s="37">
        <v>17165.61</v>
      </c>
      <c r="L16" s="37">
        <v>0</v>
      </c>
      <c r="M16" s="37">
        <v>0</v>
      </c>
      <c r="N16" s="37"/>
      <c r="O16" s="34">
        <f>SUM(B16:N16)</f>
        <v>177475.81999999995</v>
      </c>
    </row>
    <row r="17" spans="1:17" ht="31.5" customHeight="1">
      <c r="A17" s="32" t="s">
        <v>22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/>
      <c r="O17" s="34">
        <f>SUM(B17:N17)</f>
        <v>0</v>
      </c>
      <c r="Q17" s="16"/>
    </row>
    <row r="18" spans="1:17" ht="25.5" customHeight="1">
      <c r="A18" s="33" t="s">
        <v>20</v>
      </c>
      <c r="B18" s="38">
        <f t="shared" ref="B18" si="2">SUM(B16:B17)</f>
        <v>160310.21</v>
      </c>
      <c r="C18" s="38">
        <v>0</v>
      </c>
      <c r="D18" s="38">
        <v>0</v>
      </c>
      <c r="E18" s="38">
        <v>0</v>
      </c>
      <c r="F18" s="38">
        <f>SUM(F16:F17)</f>
        <v>1000000</v>
      </c>
      <c r="G18" s="38">
        <f t="shared" ref="G18:N18" si="3">SUM(G16:G17)</f>
        <v>0</v>
      </c>
      <c r="H18" s="38">
        <f t="shared" si="3"/>
        <v>0</v>
      </c>
      <c r="I18" s="38">
        <f t="shared" si="3"/>
        <v>0</v>
      </c>
      <c r="J18" s="38">
        <f t="shared" si="3"/>
        <v>-1000000</v>
      </c>
      <c r="K18" s="38">
        <f t="shared" si="3"/>
        <v>17165.61</v>
      </c>
      <c r="L18" s="38">
        <f t="shared" si="3"/>
        <v>0</v>
      </c>
      <c r="M18" s="38">
        <f t="shared" si="3"/>
        <v>0</v>
      </c>
      <c r="N18" s="38">
        <f t="shared" si="3"/>
        <v>0</v>
      </c>
      <c r="O18" s="35">
        <f>SUM(O16:O17)</f>
        <v>177475.81999999995</v>
      </c>
    </row>
    <row r="19" spans="1:17" s="19" customFormat="1" ht="25.5" customHeight="1">
      <c r="A19" s="23" t="s">
        <v>23</v>
      </c>
      <c r="B19" s="30">
        <f t="shared" ref="B19:H19" si="4">B14+B18</f>
        <v>6503774.7199999997</v>
      </c>
      <c r="C19" s="30">
        <f t="shared" si="4"/>
        <v>2841558.63</v>
      </c>
      <c r="D19" s="30">
        <f t="shared" si="4"/>
        <v>-1494776.71</v>
      </c>
      <c r="E19" s="30">
        <f t="shared" si="4"/>
        <v>-694141.52</v>
      </c>
      <c r="F19" s="30">
        <f>F14+F18</f>
        <v>1056387.31</v>
      </c>
      <c r="G19" s="30">
        <f t="shared" si="4"/>
        <v>58628.370000000577</v>
      </c>
      <c r="H19" s="30">
        <f t="shared" si="4"/>
        <v>-1444993.72</v>
      </c>
      <c r="I19" s="30">
        <f>I14+I18</f>
        <v>-482592.41000000003</v>
      </c>
      <c r="J19" s="30">
        <f t="shared" ref="J19:O19" si="5">J14+J18</f>
        <v>-954423.72</v>
      </c>
      <c r="K19" s="30">
        <f t="shared" si="5"/>
        <v>-221004.65999999997</v>
      </c>
      <c r="L19" s="30">
        <f t="shared" si="5"/>
        <v>-188042.28</v>
      </c>
      <c r="M19" s="30">
        <f t="shared" si="5"/>
        <v>-1099001.8400000003</v>
      </c>
      <c r="N19" s="30">
        <f t="shared" si="5"/>
        <v>0</v>
      </c>
      <c r="O19" s="30">
        <f t="shared" si="5"/>
        <v>3881372.1700000004</v>
      </c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</row>
    <row r="21" spans="1:17" ht="45">
      <c r="A21" s="42" t="s">
        <v>34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24</v>
      </c>
      <c r="B22" s="12"/>
      <c r="C22" s="12"/>
      <c r="D22" s="12"/>
      <c r="E22" s="12"/>
    </row>
    <row r="23" spans="1:17" ht="14.25" customHeight="1">
      <c r="A23" s="24" t="s">
        <v>25</v>
      </c>
      <c r="C23" s="14"/>
      <c r="O23" s="16"/>
    </row>
    <row r="24" spans="1:17" ht="14.25" customHeight="1">
      <c r="A24" s="19" t="s">
        <v>37</v>
      </c>
      <c r="N24" s="14"/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workbookViewId="0">
      <selection activeCell="J9" sqref="J9"/>
    </sheetView>
  </sheetViews>
  <sheetFormatPr defaultRowHeight="14.25"/>
  <cols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4" max="14" width="12.375" bestFit="1" customWidth="1"/>
    <col min="15" max="15" width="15.625" bestFit="1" customWidth="1"/>
    <col min="16" max="16" width="11.375" bestFit="1" customWidth="1"/>
    <col min="17" max="17" width="13.875" bestFit="1" customWidth="1"/>
  </cols>
  <sheetData>
    <row r="1" spans="1:17" ht="15" thickBot="1">
      <c r="A1" s="50"/>
      <c r="B1" s="52" t="s">
        <v>26</v>
      </c>
      <c r="C1" s="53" t="s">
        <v>27</v>
      </c>
      <c r="E1" s="47"/>
      <c r="F1" s="47" t="s">
        <v>26</v>
      </c>
      <c r="G1" s="47" t="s">
        <v>27</v>
      </c>
      <c r="I1" s="47"/>
      <c r="J1" s="47" t="s">
        <v>26</v>
      </c>
      <c r="K1" s="47" t="s">
        <v>27</v>
      </c>
    </row>
    <row r="2" spans="1:17">
      <c r="A2" s="47">
        <v>13000</v>
      </c>
      <c r="B2" s="51"/>
      <c r="C2" s="51"/>
      <c r="E2" s="47" t="s">
        <v>28</v>
      </c>
      <c r="F2" s="48"/>
      <c r="G2" s="48"/>
      <c r="I2" s="47">
        <v>13300</v>
      </c>
      <c r="J2" s="48"/>
      <c r="K2" s="48"/>
      <c r="Q2" s="14"/>
    </row>
    <row r="3" spans="1:17">
      <c r="A3" s="47"/>
      <c r="B3" s="48"/>
      <c r="C3" s="48"/>
      <c r="E3" s="47"/>
      <c r="F3" s="48"/>
      <c r="G3" s="48"/>
      <c r="I3" s="47"/>
      <c r="J3" s="48"/>
      <c r="K3" s="48"/>
      <c r="Q3" s="40"/>
    </row>
    <row r="4" spans="1:17" ht="15">
      <c r="A4" s="47"/>
      <c r="B4" s="47"/>
      <c r="C4" s="48"/>
      <c r="E4" s="47"/>
      <c r="F4" s="48"/>
      <c r="G4" s="48"/>
      <c r="I4" s="47"/>
      <c r="J4" s="61"/>
      <c r="K4" s="47"/>
      <c r="Q4" s="41"/>
    </row>
    <row r="5" spans="1:17">
      <c r="A5" s="47"/>
      <c r="B5" s="47"/>
      <c r="C5" s="47"/>
      <c r="E5" s="47"/>
      <c r="F5" s="48"/>
      <c r="G5" s="48"/>
      <c r="I5" s="47"/>
      <c r="J5" s="47"/>
      <c r="K5" s="47"/>
    </row>
    <row r="6" spans="1:17">
      <c r="A6" s="47"/>
      <c r="B6" s="47"/>
      <c r="C6" s="47"/>
      <c r="E6" s="47"/>
      <c r="F6" s="47"/>
      <c r="G6" s="48"/>
      <c r="I6" s="47"/>
      <c r="J6" s="47"/>
      <c r="K6" s="47"/>
      <c r="Q6" s="43"/>
    </row>
    <row r="7" spans="1:17" ht="15" thickBot="1">
      <c r="A7" s="47"/>
      <c r="B7" s="47"/>
      <c r="C7" s="54"/>
      <c r="E7" s="47"/>
      <c r="F7" s="47"/>
      <c r="G7" s="54"/>
      <c r="I7" s="47"/>
      <c r="J7" s="47"/>
      <c r="K7" s="47"/>
      <c r="Q7" s="14"/>
    </row>
    <row r="8" spans="1:17" ht="15.75" thickBot="1">
      <c r="A8" s="47"/>
      <c r="B8" s="50"/>
      <c r="C8" s="56">
        <f>SUM(B2:B3)-SUM(C2:C4)</f>
        <v>0</v>
      </c>
      <c r="E8" s="47"/>
      <c r="F8" s="50"/>
      <c r="G8" s="56">
        <f>SUM(F2:F5)-SUM(G2:G6)</f>
        <v>0</v>
      </c>
      <c r="I8" s="47"/>
      <c r="J8" s="47"/>
      <c r="K8" s="49">
        <f>SUM(J2:J4)-SUM(K2:K4)</f>
        <v>0</v>
      </c>
      <c r="Q8" s="14"/>
    </row>
    <row r="9" spans="1:17">
      <c r="A9" s="47">
        <v>13600</v>
      </c>
      <c r="B9" s="48">
        <v>3873.88</v>
      </c>
      <c r="C9" s="55"/>
      <c r="E9" s="47" t="s">
        <v>33</v>
      </c>
      <c r="F9" s="48">
        <v>1141818</v>
      </c>
      <c r="G9" s="60">
        <v>1141818</v>
      </c>
      <c r="I9" s="47">
        <v>13630</v>
      </c>
      <c r="J9" s="48">
        <v>16128.65</v>
      </c>
      <c r="K9" s="62"/>
      <c r="Q9" s="14"/>
    </row>
    <row r="10" spans="1:17">
      <c r="A10" s="47"/>
      <c r="B10" s="48"/>
      <c r="C10" s="47"/>
      <c r="E10" s="47"/>
      <c r="F10" s="48">
        <v>17470.310000000001</v>
      </c>
      <c r="G10" s="59">
        <v>1141818</v>
      </c>
      <c r="I10" s="47"/>
      <c r="J10" s="48"/>
      <c r="K10" s="62"/>
      <c r="Q10" s="14"/>
    </row>
    <row r="11" spans="1:17" ht="15" thickBot="1">
      <c r="A11" s="47"/>
      <c r="B11" s="47"/>
      <c r="C11" s="47"/>
      <c r="E11" s="47"/>
      <c r="F11" s="48">
        <v>5343.32</v>
      </c>
      <c r="G11" s="59"/>
      <c r="I11" s="47"/>
      <c r="J11" s="47"/>
      <c r="K11" s="62"/>
      <c r="Q11" s="14"/>
    </row>
    <row r="12" spans="1:17" ht="15.75" thickTop="1" thickBot="1">
      <c r="A12" s="47"/>
      <c r="B12" s="47"/>
      <c r="C12" s="54"/>
      <c r="E12" s="47"/>
      <c r="F12" s="48"/>
      <c r="G12" s="59"/>
      <c r="I12" s="47"/>
      <c r="J12" s="47"/>
      <c r="K12" s="62"/>
      <c r="P12" s="46"/>
      <c r="Q12" s="14"/>
    </row>
    <row r="13" spans="1:17" ht="16.5" thickTop="1" thickBot="1">
      <c r="A13" s="47"/>
      <c r="B13" s="50"/>
      <c r="C13" s="57">
        <f>SUM(B9:B10)-SUM(C9:C10)</f>
        <v>3873.88</v>
      </c>
      <c r="E13" s="47"/>
      <c r="F13" s="47"/>
      <c r="G13" s="47"/>
      <c r="I13" s="47"/>
      <c r="J13" s="47"/>
      <c r="K13" s="62"/>
      <c r="P13" s="14"/>
      <c r="Q13" s="14"/>
    </row>
    <row r="14" spans="1:17" ht="15">
      <c r="A14" s="47">
        <v>120006</v>
      </c>
      <c r="B14" s="48"/>
      <c r="C14" s="55"/>
      <c r="E14" s="47"/>
      <c r="F14" s="47"/>
      <c r="G14" s="49"/>
      <c r="I14" s="47"/>
      <c r="J14" s="47"/>
      <c r="K14" s="62"/>
      <c r="P14" s="14"/>
      <c r="Q14" s="40"/>
    </row>
    <row r="15" spans="1:17" ht="15">
      <c r="A15" s="47"/>
      <c r="B15" s="48"/>
      <c r="C15" s="48"/>
      <c r="E15" s="47"/>
      <c r="F15" s="47"/>
      <c r="G15" s="47"/>
      <c r="I15" s="47"/>
      <c r="J15" s="47"/>
      <c r="K15" s="62"/>
      <c r="Q15" s="39"/>
    </row>
    <row r="16" spans="1:17">
      <c r="A16" s="47"/>
      <c r="B16" s="48"/>
      <c r="C16" s="48"/>
      <c r="E16" s="47"/>
      <c r="F16" s="47"/>
      <c r="G16" s="47"/>
      <c r="I16" s="47"/>
      <c r="J16" s="47"/>
      <c r="K16" s="62"/>
    </row>
    <row r="17" spans="1:17">
      <c r="A17" s="47"/>
      <c r="B17" s="48"/>
      <c r="C17" s="48"/>
      <c r="E17" s="47"/>
      <c r="F17" s="47"/>
      <c r="G17" s="47"/>
      <c r="I17" s="47"/>
      <c r="J17" s="47"/>
      <c r="K17" s="62"/>
      <c r="P17" s="16"/>
    </row>
    <row r="18" spans="1:17" ht="15" thickBot="1">
      <c r="A18" s="47"/>
      <c r="B18" s="47"/>
      <c r="C18" s="58"/>
      <c r="E18" s="47"/>
      <c r="F18" s="47"/>
      <c r="G18" s="54"/>
      <c r="I18" s="47"/>
      <c r="J18" s="47"/>
      <c r="K18" s="63"/>
      <c r="N18" s="16"/>
      <c r="P18" s="44"/>
    </row>
    <row r="19" spans="1:17" ht="15.75" thickBot="1">
      <c r="A19" s="47"/>
      <c r="B19" s="50"/>
      <c r="C19" s="56">
        <f>SUM(B14:B17)-SUM(C14:C18)</f>
        <v>0</v>
      </c>
      <c r="E19" s="47"/>
      <c r="F19" s="50"/>
      <c r="G19" s="56">
        <f>SUM(F9:F12)-SUM(G9:G11)</f>
        <v>-1119004.3699999999</v>
      </c>
      <c r="I19" s="47"/>
      <c r="J19" s="50"/>
      <c r="K19" s="57">
        <f>SUM(J9:J10)-SUM(K9:K10)</f>
        <v>16128.65</v>
      </c>
      <c r="N19" s="16"/>
      <c r="P19" s="45"/>
      <c r="Q19" s="16"/>
    </row>
    <row r="21" spans="1:17">
      <c r="O21" s="45"/>
    </row>
    <row r="25" spans="1:17">
      <c r="C25" s="14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95435B-5911-43CD-AA47-FC02E1289C6A}"/>
</file>

<file path=customXml/itemProps3.xml><?xml version="1.0" encoding="utf-8"?>
<ds:datastoreItem xmlns:ds="http://schemas.openxmlformats.org/officeDocument/2006/customXml" ds:itemID="{486F7A7D-829C-42CF-9BE2-20E255C6D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2024-07-11T15:56:02Z</cp:lastPrinted>
  <dcterms:created xsi:type="dcterms:W3CDTF">2017-08-21T15:52:33Z</dcterms:created>
  <dcterms:modified xsi:type="dcterms:W3CDTF">2024-12-05T15:27:35Z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