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07.Julho\"/>
    </mc:Choice>
  </mc:AlternateContent>
  <bookViews>
    <workbookView xWindow="0" yWindow="0" windowWidth="28800" windowHeight="12315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Locações!$D$1:$D$30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L24" i="1"/>
  <c r="L23" i="1"/>
  <c r="L22" i="1"/>
  <c r="L21" i="1"/>
  <c r="L20" i="1"/>
  <c r="L19" i="1"/>
  <c r="L18" i="1"/>
  <c r="L17" i="1"/>
  <c r="L16" i="1"/>
  <c r="L14" i="1"/>
  <c r="L13" i="1"/>
  <c r="L12" i="1"/>
  <c r="L10" i="1"/>
  <c r="L9" i="1"/>
  <c r="L8" i="1"/>
  <c r="L7" i="1"/>
  <c r="A2" i="1"/>
</calcChain>
</file>

<file path=xl/sharedStrings.xml><?xml version="1.0" encoding="utf-8"?>
<sst xmlns="http://schemas.openxmlformats.org/spreadsheetml/2006/main" count="154" uniqueCount="104">
  <si>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</si>
  <si>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</si>
  <si>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</si>
  <si>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</si>
  <si>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</si>
  <si>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</si>
  <si>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</si>
  <si>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</si>
  <si>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</si>
  <si>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</si>
  <si>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</si>
  <si>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</si>
  <si>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</si>
  <si>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</si>
  <si>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</si>
  <si>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JULHO</t>
  </si>
  <si>
    <t>FAST AUTOMOTIVE E TURISMO LTDA</t>
  </si>
  <si>
    <t xml:space="preserve">Liquidação da NE nº 2024NE0000781- Serviços de locação de veículos (CA N° 036/2023 - MP/PGJ ) conforme NFS-e n° 707 e documentos no PI-SEI 2024.012967.
</t>
  </si>
  <si>
    <t>707/2024</t>
  </si>
  <si>
    <t>1980/2024</t>
  </si>
  <si>
    <t>-</t>
  </si>
  <si>
    <t>2024.012967</t>
  </si>
  <si>
    <t>SENCINET BRASIL SERVICOS DE TELECOMUNICACOES LTDA</t>
  </si>
  <si>
    <t xml:space="preserve">Liquidação da NE nº 2024NE0000047- Parcela de prestação de serviço de locação de equipamentos para links de comunicação, conforme NF-e n° 018618 (CA 022/2021-MP/PGJ - 3ª TA) e demais documentos no PI-SEI 2024.010645
</t>
  </si>
  <si>
    <t>18618/2024</t>
  </si>
  <si>
    <t>2003/2024</t>
  </si>
  <si>
    <t>2024.010645</t>
  </si>
  <si>
    <t>Liquidação da NE nº 2024NE0000047- Parcela Prest. Serv. de Locação de equipamentos para links de comunicação (CA N° 022/2021-MP/PGJ - 3ª TA) referente a MAIO/2024 conforme Fatura n° 18756 e documentos no PI-SEI 2024.013095.</t>
  </si>
  <si>
    <t>18756/2024</t>
  </si>
  <si>
    <t>2008/2024</t>
  </si>
  <si>
    <t>2024.013095</t>
  </si>
  <si>
    <t>BRASOFTWARE INFORMATICA LTDA</t>
  </si>
  <si>
    <t>Liquidação da NE nº 2024NE0000614 - Aquisição de licença de uso, software OFFICE 365, conforme NF-e n° 628601 e demais documentos no PI-SEI 2024.013628</t>
  </si>
  <si>
    <t>628601/2024</t>
  </si>
  <si>
    <t>2018/2024</t>
  </si>
  <si>
    <t>2024.013628</t>
  </si>
  <si>
    <t>MARIA DA GLORIA DA SILVA CONRADO</t>
  </si>
  <si>
    <t>Liquidação da NE nº 2024NE0000705 - Serviço de locação de imóvel (CA 012/2023 – MP/PGJ) referente a ABRIL/2024 conforme documentos no PI-SEI 2024.014895.</t>
  </si>
  <si>
    <t>RECIBO 04/2024</t>
  </si>
  <si>
    <t>2025/2024</t>
  </si>
  <si>
    <t>Pagamento foi feito juntamente com o outro processo (2024.014964), pois foi recalculado o Imposto de Renda.</t>
  </si>
  <si>
    <t>2024.014895</t>
  </si>
  <si>
    <t>SAMUEL MENDES DA SILVA</t>
  </si>
  <si>
    <t>Liquidação da NE nº 2024NE0000543 - Locação de imóvel (CA 004/2021-MP/PGJ) referente a JUNHO/2024 conforme documentos no PI-SEI 2024.015100.</t>
  </si>
  <si>
    <t>RECIBO 06/2024</t>
  </si>
  <si>
    <t>2031/2024</t>
  </si>
  <si>
    <t>2024.015100</t>
  </si>
  <si>
    <t>Liquidação da NE nº 2024NE0000705 - Locação do imóvel (CA N° 012/2023 – MP/PGJ) referente a MAIO/2024 conforme documentos no PI-SEI 2024.014964.</t>
  </si>
  <si>
    <t>RECIBO 05/2024</t>
  </si>
  <si>
    <t>2041/2024</t>
  </si>
  <si>
    <t>2024.014964</t>
  </si>
  <si>
    <t>COENCIL EMPREENDIMENTOS IMOBILIÁRIOS LTDA</t>
  </si>
  <si>
    <t>Liquidação da NE nº 2024NE0000012- Locação de imóvel (CA 032/2018-MP/PGJ) referente a JUNHO/2024 conforme  documentos do PI-SEI 2024.015227.</t>
  </si>
  <si>
    <t>RECIBO 069/2024</t>
  </si>
  <si>
    <t>2086/2024</t>
  </si>
  <si>
    <t>2024.015227</t>
  </si>
  <si>
    <t>Liquidação da NE nº 2023NE0001495 - Prest. Serv. de Locação de equipamentos para links de comunicação (CA 013/2021-MP/PGJ) referente a MAIO/2024 conforme Fatura de Locação n° 18755 e demais documentos no PI-SEI 2024.013097.</t>
  </si>
  <si>
    <t>18755/2024</t>
  </si>
  <si>
    <t>2103/2024</t>
  </si>
  <si>
    <t>2024.013097</t>
  </si>
  <si>
    <t>Liquidação da NE nº 2024NE0000050 - Prest. Serv. de Locação de equipamentos para links de comunicação (CA 013/2021-MP/PGJ) referente a MAIO/2024 conforme Fatura de Locação n° 18755 e demais documentos no PI-SEI 2024.013097.</t>
  </si>
  <si>
    <t>2104/2024</t>
  </si>
  <si>
    <t xml:space="preserve">Liquidação da NE nº 2023NE0001495 - Parcela Prest. Serv. de Locação de equipamentos para links de comunicação (CA N° 013/2021-MP/PGJ - 2ª TA) referente a ABRIL/2024, conforme Fatura n° 18617 e documentos no PI-SEI 2024.010649.
</t>
  </si>
  <si>
    <t>18617/2024</t>
  </si>
  <si>
    <t>2115/2024</t>
  </si>
  <si>
    <t>2024.010649</t>
  </si>
  <si>
    <t>ALVES LIRA LTDA</t>
  </si>
  <si>
    <t>Liquidação da NE nº 2024NE0000002 - Referente a locação de imóvel, na Rua Belo Horizonte, n° 500, Aleixo (CA n° 016/2020 - MP/PGJ) - referente a JUNHO/2024 conforme documentos do PI-SEI 2024.015555.</t>
  </si>
  <si>
    <t>2160/2024</t>
  </si>
  <si>
    <t>2024.015555</t>
  </si>
  <si>
    <t>VANIAS BATISTA MENDONÇA</t>
  </si>
  <si>
    <t>Liquidação da NE n. 2024NE0000094 - Ref. a serviço locação de imóvel da Av. André Araújo, Adrianópolis (CA N° 033/2019 - MP/PGJ) referente a JUNHO/2024, conforme documentos no PI-SEI 2024.015096.</t>
  </si>
  <si>
    <t>2199/2024</t>
  </si>
  <si>
    <t>2024.015096</t>
  </si>
  <si>
    <t>JOZIVAN DOS SANTOS SOUZA</t>
  </si>
  <si>
    <t>Liquidação da NE nº 2024NE0000025 - Locação de imóvel, em Barreirinha/AM (CA N° 006/2023-MP/PGJ) referente a JUNHO/2024, conforme documentos do PI-SE 2024.016233.</t>
  </si>
  <si>
    <t>2206/2024</t>
  </si>
  <si>
    <t>2024.016233</t>
  </si>
  <si>
    <t>RECHE GALDEANO &amp; CIA LTDA</t>
  </si>
  <si>
    <t>Liquidação da NE nº 2024NE0000915 - Ref. a prestação do serviço de locação de bens móveis sem mão de obra (CA N° 003/2024 - MP/PGJ) ref a JUNHO/2024, conf Fatura N° 73671 e documentos no PI-SEI 2024.015901.</t>
  </si>
  <si>
    <t>FATURA nº 73671</t>
  </si>
  <si>
    <t>2207/2024</t>
  </si>
  <si>
    <t>2024.015901</t>
  </si>
  <si>
    <t>ARTUR SANTOS CARDOSO</t>
  </si>
  <si>
    <t xml:space="preserve">Liquidação da NE nº 2024NE0000758 - Serviço de locação de imóvel (C.A. N° 011/2024-MP/PGJ) - referente a JULHO/2024, conforme documentos no PI-SEI 2024.016207.
</t>
  </si>
  <si>
    <t>RECIBO 07/2024</t>
  </si>
  <si>
    <t>2210/2024</t>
  </si>
  <si>
    <t>2024.016207</t>
  </si>
  <si>
    <t>JOSIELE SILVA DE SOUZA</t>
  </si>
  <si>
    <t>Liquidação da NE nº 2024NE0000024 Ref. a locação de imóvel em Urucurituba(CA N° 003/2023-MP/PGJ) referente a Junho/2023, conforme documentos do PI-SEI 2024.012704.</t>
  </si>
  <si>
    <t>2230/2024</t>
  </si>
  <si>
    <t>2024.012704</t>
  </si>
  <si>
    <t>Liquidação da NE nº 2024NE0000781 - Referente a serviço de locação de veículos (CA N° 036/2023 - MP/PGJ ) conforme NFS-e n° 771 e documentos no PI-SEI 2024.015306.</t>
  </si>
  <si>
    <t>771/2024</t>
  </si>
  <si>
    <t>2235/2024</t>
  </si>
  <si>
    <t>2024.015306</t>
  </si>
  <si>
    <t>Liquidação da NE nº 2024NE0000705 - Locação de imóvel (CA N° 012/2023-MP/PGJ) referente a JUNHO/2024, conforme documentos do PI-SE 2024.016762.</t>
  </si>
  <si>
    <t>2335/2024</t>
  </si>
  <si>
    <t>Não foi pago neste mês</t>
  </si>
  <si>
    <t>2024.016762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</si>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</sst>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[$-416]d/m/yyyy"/>
    <numFmt numFmtId="167" formatCode="_-&quot;R$ &quot;* #,##0.00_-;&quot;-R$ &quot;* #,##0.00_-;_-&quot;R$ &quot;* \-??_-;_-@_-"/>
    <numFmt numFmtId="168" formatCode="&quot;R$&quot;\ #,##0.00"/>
  </numFmts>
  <fonts count="15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3" fillId="0" borderId="0"/>
    <xf numFmtId="0" fontId="12" fillId="0" borderId="0" applyBorder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2" applyNumberFormat="1" applyFont="1" applyAlignment="1">
      <alignment horizontal="right" vertical="center"/>
    </xf>
    <xf numFmtId="0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2" fillId="0" borderId="2" xfId="3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7" fontId="11" fillId="0" borderId="2" xfId="1" applyFont="1" applyBorder="1" applyAlignment="1" applyProtection="1">
      <alignment vertical="center"/>
    </xf>
    <xf numFmtId="166" fontId="11" fillId="0" borderId="2" xfId="0" applyNumberFormat="1" applyFont="1" applyBorder="1" applyAlignment="1">
      <alignment horizontal="center" vertical="center" wrapText="1"/>
    </xf>
    <xf numFmtId="0" fontId="12" fillId="0" borderId="2" xfId="3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1" fillId="0" borderId="2" xfId="0" applyNumberFormat="1" applyFont="1" applyFill="1" applyBorder="1" applyAlignment="1">
      <alignment horizontal="center" vertical="center" wrapText="1"/>
    </xf>
    <xf numFmtId="167" fontId="11" fillId="0" borderId="2" xfId="1" applyFont="1" applyFill="1" applyBorder="1" applyAlignment="1" applyProtection="1">
      <alignment vertical="center"/>
    </xf>
    <xf numFmtId="2" fontId="11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2" xfId="3" applyFont="1" applyBorder="1" applyAlignment="1" applyProtection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10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66656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ORDEM_CRONOL&#211;GICA_%20DE_%20PAGAMENTOS_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JULHO/2024</v>
          </cell>
        </row>
        <row r="23">
          <cell r="A23" t="str">
            <v>Data da última atualização:01/08/2024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CT_06-2023_-_MP-PGJ_07b55.pdf" TargetMode="External"/><Relationship Id="rId18" Type="http://schemas.openxmlformats.org/officeDocument/2006/relationships/hyperlink" Target="https://www.mpam.mp.br/images/Transpar%C3%AAncia_2024/Julho/NFs/Loca%C3%A7%C3%B5es/NFS_707_2024_FAST_AUTOMOTIVE_61227.pdf" TargetMode="External"/><Relationship Id="rId26" Type="http://schemas.openxmlformats.org/officeDocument/2006/relationships/hyperlink" Target="https://www.mpam.mp.br/images/Transpar%C3%AAncia_2024/Julho/NFs/Loca%C3%A7%C3%B5es/FATURA_018755_2024_SENCINET_dacd4.pdf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www.mpam.mp.br/images/Transpar%C3%AAncia_2024/Julho/NFs/Loca%C3%A7%C3%B5es/RECIBO_04_2024_MARIA_DA_GLORIA_5f7a4.pdf" TargetMode="External"/><Relationship Id="rId34" Type="http://schemas.openxmlformats.org/officeDocument/2006/relationships/hyperlink" Target="https://www.mpam.mp.br/images/Transpar%C3%AAncia_2024/Julho/NFs/Loca%C3%A7%C3%B5es/NFS_771_2024_FAST_AUTOMOTIVE_1d302.pdf" TargetMode="External"/><Relationship Id="rId7" Type="http://schemas.openxmlformats.org/officeDocument/2006/relationships/hyperlink" Target="https://www.mpam.mp.br/images/Contrato_n%C2%BA_032.2018_-_MP-PGJ_4c328.pdf" TargetMode="External"/><Relationship Id="rId12" Type="http://schemas.openxmlformats.org/officeDocument/2006/relationships/hyperlink" Target="https://www.mpam.mp.br/images/CT_N%C2%BA_033-2019-MP-PGJ_8bab4.pdf" TargetMode="External"/><Relationship Id="rId17" Type="http://schemas.openxmlformats.org/officeDocument/2006/relationships/hyperlink" Target="https://www.mpam.mp.br/images/CT_36-2023_-_MP-PGJ_7f83c.pdf" TargetMode="External"/><Relationship Id="rId25" Type="http://schemas.openxmlformats.org/officeDocument/2006/relationships/hyperlink" Target="https://www.mpam.mp.br/images/Transpar%C3%AAncia_2024/Julho/NFs/Loca%C3%A7%C3%B5es/FATURA_018755_2024_SENCINET_dacd4.pdf" TargetMode="External"/><Relationship Id="rId33" Type="http://schemas.openxmlformats.org/officeDocument/2006/relationships/hyperlink" Target="https://www.mpam.mp.br/images/Transpar%C3%AAncia_2024/Julho/NFs/Loca%C3%A7%C3%B5es/RECIBO_05_2024_JOSIELE_SILVA_6be94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3_TA_ao_CT_N%C2%BA_022-2021_-_MP-PGJ_3d457.pdf" TargetMode="External"/><Relationship Id="rId16" Type="http://schemas.openxmlformats.org/officeDocument/2006/relationships/hyperlink" Target="https://www.mpam.mp.br/images/CT_03-2023_-_MP-PGJ_6613a.pdf" TargetMode="External"/><Relationship Id="rId20" Type="http://schemas.openxmlformats.org/officeDocument/2006/relationships/hyperlink" Target="https://www.mpam.mp.br/images/Transpar%C3%AAncia_2024/Julho/NFs/Loca%C3%A7%C3%B5es/FATURA_018756_2024_SENCINET_b3326.pdf" TargetMode="External"/><Relationship Id="rId29" Type="http://schemas.openxmlformats.org/officeDocument/2006/relationships/hyperlink" Target="https://www.mpam.mp.br/images/Transpar%C3%AAncia_2024/Julho/NFs/Loca%C3%A7%C3%B5es/RECIBO_06_2024_VANIAS_BATISTA_b2cf9.pdf" TargetMode="External"/><Relationship Id="rId1" Type="http://schemas.openxmlformats.org/officeDocument/2006/relationships/hyperlink" Target="https://www.mpam.mp.br/images/CT_36-2023_-_MP-PGJ_7f83c.pdf" TargetMode="External"/><Relationship Id="rId6" Type="http://schemas.openxmlformats.org/officeDocument/2006/relationships/hyperlink" Target="https://www.mpam.mp.br/images/CT_12-2023_-_MP-PGJ_f3cba.pdf" TargetMode="External"/><Relationship Id="rId11" Type="http://schemas.openxmlformats.org/officeDocument/2006/relationships/hyperlink" Target="https://www.mpam.mp.br/images/CT_n%C2%BA_016-2020-MP-PGJ_5f566.pdf" TargetMode="External"/><Relationship Id="rId24" Type="http://schemas.openxmlformats.org/officeDocument/2006/relationships/hyperlink" Target="https://www.mpam.mp.br/images/Transpar%C3%AAncia_2024/Julho/NFs/Loca%C3%A7%C3%B5es/RECIBO_69_2024_COENCIL_443a8.pdf" TargetMode="External"/><Relationship Id="rId32" Type="http://schemas.openxmlformats.org/officeDocument/2006/relationships/hyperlink" Target="https://www.mpam.mp.br/images/Transpar%C3%AAncia_2024/Julho/NFs/Loca%C3%A7%C3%B5es/RECIBO_07_2024_ARTUR_SANTOS_dddd7.pdf" TargetMode="External"/><Relationship Id="rId37" Type="http://schemas.openxmlformats.org/officeDocument/2006/relationships/hyperlink" Target="https://www.mpam.mp.br/images/Transpar%C3%AAncia_2024/Julho/NFs/Loca%C3%A7%C3%B5es/RECIBO_06_2024_MARIA_DA_GLORIA_28f1f.pdf" TargetMode="External"/><Relationship Id="rId5" Type="http://schemas.openxmlformats.org/officeDocument/2006/relationships/hyperlink" Target="https://www.mpam.mp.br/images/CT_n%C2%BA_004-2021-MP-PGJ_95ba7.pdf" TargetMode="External"/><Relationship Id="rId15" Type="http://schemas.openxmlformats.org/officeDocument/2006/relationships/hyperlink" Target="https://www.mpam.mp.br/images/CT_11-2024_-_MP-PGJ_46fc3.pdf" TargetMode="External"/><Relationship Id="rId23" Type="http://schemas.openxmlformats.org/officeDocument/2006/relationships/hyperlink" Target="https://www.mpam.mp.br/images/Transpar%C3%AAncia_2024/Julho/NFs/Loca%C3%A7%C3%B5es/RECIBO_05_2024_MARIA_DA_GLORIA_cf346.pdf" TargetMode="External"/><Relationship Id="rId28" Type="http://schemas.openxmlformats.org/officeDocument/2006/relationships/hyperlink" Target="https://www.mpam.mp.br/images/Transpar%C3%AAncia_2024/Julho/NFs/Loca%C3%A7%C3%B5es/RECIBO_06_2024_ALVES_LIRA_b16e4.pdf" TargetMode="External"/><Relationship Id="rId36" Type="http://schemas.openxmlformats.org/officeDocument/2006/relationships/hyperlink" Target="https://www.mpam.mp.br/images/CT_12-2023_-_MP-PGJ_f3cba.pdf" TargetMode="External"/><Relationship Id="rId10" Type="http://schemas.openxmlformats.org/officeDocument/2006/relationships/hyperlink" Target="https://www.mpam.mp.br/images/CT_n%C2%BA_013-2021-MP-PGJ_7c5fc.pdf" TargetMode="External"/><Relationship Id="rId19" Type="http://schemas.openxmlformats.org/officeDocument/2006/relationships/hyperlink" Target="https://www.mpam.mp.br/images/Transpar%C3%AAncia_2024/Julho/NFs/Loca%C3%A7%C3%B5es/FATURA_018618_2024_SENCINET_78757.pdf" TargetMode="External"/><Relationship Id="rId31" Type="http://schemas.openxmlformats.org/officeDocument/2006/relationships/hyperlink" Target="https://www.mpam.mp.br/images/Transpar%C3%AAncia_2024/Julho/NFs/Loca%C3%A7%C3%B5es/FATURA_73671_2024_RECHE_GALDEANO_3dc27.pdf" TargetMode="External"/><Relationship Id="rId4" Type="http://schemas.openxmlformats.org/officeDocument/2006/relationships/hyperlink" Target="https://www.mpam.mp.br/images/CT_12-2023_-_MP-PGJ_f3cba.pdf" TargetMode="External"/><Relationship Id="rId9" Type="http://schemas.openxmlformats.org/officeDocument/2006/relationships/hyperlink" Target="https://www.mpam.mp.br/images/CT_n%C2%BA_013-2021-MP-PGJ_7c5fc.pdf" TargetMode="External"/><Relationship Id="rId14" Type="http://schemas.openxmlformats.org/officeDocument/2006/relationships/hyperlink" Target="https://www.mpam.mp.br/images/CT_03-2024_-_MP-PGJ_39380.pdf" TargetMode="External"/><Relationship Id="rId22" Type="http://schemas.openxmlformats.org/officeDocument/2006/relationships/hyperlink" Target="https://www.mpam.mp.br/images/Transpar%C3%AAncia_2024/Julho/NFs/Loca%C3%A7%C3%B5es/RECIBO_06_2024_SAMUEL_MENDES_93ff1.pdf" TargetMode="External"/><Relationship Id="rId27" Type="http://schemas.openxmlformats.org/officeDocument/2006/relationships/hyperlink" Target="https://www.mpam.mp.br/images/Transpar%C3%AAncia_2024/Julho/NFs/Loca%C3%A7%C3%B5es/FATURA_018617_2024_SENCINET_5cfcb.pdf" TargetMode="External"/><Relationship Id="rId30" Type="http://schemas.openxmlformats.org/officeDocument/2006/relationships/hyperlink" Target="https://www.mpam.mp.br/images/Transpar%C3%AAncia_2024/Julho/NFs/Loca%C3%A7%C3%B5es/RECIBO_06_2024_JOSIVAN_DOS_SANTOS_92330.pdf" TargetMode="External"/><Relationship Id="rId35" Type="http://schemas.openxmlformats.org/officeDocument/2006/relationships/hyperlink" Target="https://www.mpam.mp.br/images/Transpar%C3%AAncia_2024/Julho/NFs/Loca%C3%A7%C3%B5es/NF_628601_2024_BRASOFTWARE_06b50.pdf" TargetMode="External"/><Relationship Id="rId8" Type="http://schemas.openxmlformats.org/officeDocument/2006/relationships/hyperlink" Target="https://www.mpam.mp.br/images/CT_n%C2%BA_013-2021-MP-PGJ_7c5fc.pdf" TargetMode="External"/><Relationship Id="rId3" Type="http://schemas.openxmlformats.org/officeDocument/2006/relationships/hyperlink" Target="https://www.mpam.mp.br/images/3_TA_ao_CT_N%C2%BA_022-2021_-_MP-PGJ_3d4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="70" zoomScaleNormal="70" workbookViewId="0">
      <selection activeCell="H1" sqref="H1:I1048576"/>
    </sheetView>
  </sheetViews>
  <sheetFormatPr defaultRowHeight="15"/>
  <cols>
    <col min="1" max="1" width="10.5703125" customWidth="1"/>
    <col min="2" max="2" width="9.7109375" bestFit="1" customWidth="1"/>
    <col min="3" max="3" width="21.42578125" bestFit="1" customWidth="1"/>
    <col min="4" max="4" width="33.5703125" bestFit="1" customWidth="1"/>
    <col min="5" max="5" width="29.5703125" style="2" customWidth="1"/>
    <col min="6" max="6" width="26.28515625" style="3" bestFit="1" customWidth="1"/>
    <col min="7" max="7" width="16.7109375" customWidth="1"/>
    <col min="8" max="8" width="11.7109375" hidden="1" customWidth="1"/>
    <col min="9" max="9" width="16.85546875" hidden="1" customWidth="1"/>
    <col min="10" max="10" width="20.85546875" customWidth="1"/>
    <col min="11" max="11" width="18.7109375" customWidth="1"/>
    <col min="12" max="12" width="23.28515625" customWidth="1"/>
    <col min="13" max="13" width="19" customWidth="1"/>
    <col min="14" max="14" width="15.42578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>
      <c r="A2" s="5" t="str">
        <f>[1]Bens!A2</f>
        <v>JULHO/2024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25">
      <c r="A3" s="7" t="s">
        <v>0</v>
      </c>
      <c r="B3" s="7"/>
      <c r="C3" s="7"/>
      <c r="D3" s="7"/>
      <c r="E3" s="8"/>
      <c r="G3" s="4"/>
      <c r="H3" s="4"/>
      <c r="I3" s="4"/>
      <c r="J3" s="1"/>
    </row>
    <row r="5" spans="1:13" ht="18">
      <c r="A5" s="9" t="s">
        <v>1</v>
      </c>
      <c r="B5" s="9"/>
      <c r="C5" s="9"/>
      <c r="D5" s="9"/>
      <c r="E5" s="10"/>
      <c r="F5" s="11"/>
      <c r="G5" s="9"/>
      <c r="H5" s="9"/>
      <c r="I5" s="9"/>
      <c r="J5" s="9"/>
      <c r="K5" s="9"/>
      <c r="L5" s="9"/>
    </row>
    <row r="6" spans="1:13" ht="31.5">
      <c r="A6" s="12" t="s">
        <v>2</v>
      </c>
      <c r="B6" s="12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2" t="s">
        <v>8</v>
      </c>
      <c r="H6" s="14" t="s">
        <v>9</v>
      </c>
      <c r="I6" s="14" t="s">
        <v>10</v>
      </c>
      <c r="J6" s="13" t="s">
        <v>11</v>
      </c>
      <c r="K6" s="13" t="s">
        <v>12</v>
      </c>
      <c r="L6" s="13" t="s">
        <v>13</v>
      </c>
      <c r="M6" s="13" t="s">
        <v>14</v>
      </c>
    </row>
    <row r="7" spans="1:13" ht="126">
      <c r="A7" s="15" t="s">
        <v>15</v>
      </c>
      <c r="B7" s="16">
        <v>1</v>
      </c>
      <c r="C7" s="16">
        <v>4201934000142</v>
      </c>
      <c r="D7" s="17" t="s">
        <v>16</v>
      </c>
      <c r="E7" s="18" t="s">
        <v>17</v>
      </c>
      <c r="F7" s="19" t="s">
        <v>18</v>
      </c>
      <c r="G7" s="20">
        <v>45476</v>
      </c>
      <c r="H7" s="21" t="s">
        <v>19</v>
      </c>
      <c r="I7" s="22">
        <v>1354.33</v>
      </c>
      <c r="J7" s="23">
        <v>45482</v>
      </c>
      <c r="K7" s="17" t="s">
        <v>20</v>
      </c>
      <c r="L7" s="22">
        <f>65.01+1289.32</f>
        <v>1354.33</v>
      </c>
      <c r="M7" s="21" t="s">
        <v>21</v>
      </c>
    </row>
    <row r="8" spans="1:13" ht="157.5">
      <c r="A8" s="15" t="s">
        <v>15</v>
      </c>
      <c r="B8" s="16">
        <v>2</v>
      </c>
      <c r="C8" s="16">
        <v>33179565000137</v>
      </c>
      <c r="D8" s="17" t="s">
        <v>22</v>
      </c>
      <c r="E8" s="18" t="s">
        <v>23</v>
      </c>
      <c r="F8" s="19" t="s">
        <v>24</v>
      </c>
      <c r="G8" s="20">
        <v>45478</v>
      </c>
      <c r="H8" s="21" t="s">
        <v>25</v>
      </c>
      <c r="I8" s="22">
        <v>22123.53</v>
      </c>
      <c r="J8" s="23">
        <v>45482</v>
      </c>
      <c r="K8" s="17" t="s">
        <v>20</v>
      </c>
      <c r="L8" s="22">
        <f>1061.93+21061.6</f>
        <v>22123.53</v>
      </c>
      <c r="M8" s="21" t="s">
        <v>26</v>
      </c>
    </row>
    <row r="9" spans="1:13" ht="157.5">
      <c r="A9" s="15" t="s">
        <v>15</v>
      </c>
      <c r="B9" s="16">
        <v>3</v>
      </c>
      <c r="C9" s="16">
        <v>33179565000137</v>
      </c>
      <c r="D9" s="17" t="s">
        <v>22</v>
      </c>
      <c r="E9" s="18" t="s">
        <v>27</v>
      </c>
      <c r="F9" s="19" t="s">
        <v>28</v>
      </c>
      <c r="G9" s="20">
        <v>45478</v>
      </c>
      <c r="H9" s="21" t="s">
        <v>29</v>
      </c>
      <c r="I9" s="22">
        <v>22123.53</v>
      </c>
      <c r="J9" s="23">
        <v>45482</v>
      </c>
      <c r="K9" s="17" t="s">
        <v>20</v>
      </c>
      <c r="L9" s="22">
        <f>1061.93+21061.6</f>
        <v>22123.53</v>
      </c>
      <c r="M9" s="21" t="s">
        <v>30</v>
      </c>
    </row>
    <row r="10" spans="1:13" ht="90">
      <c r="A10" s="15" t="s">
        <v>15</v>
      </c>
      <c r="B10" s="16">
        <v>4</v>
      </c>
      <c r="C10" s="16">
        <v>57142978000105</v>
      </c>
      <c r="D10" s="17" t="s">
        <v>31</v>
      </c>
      <c r="E10" s="17" t="s">
        <v>32</v>
      </c>
      <c r="F10" s="24" t="s">
        <v>33</v>
      </c>
      <c r="G10" s="20">
        <v>45481</v>
      </c>
      <c r="H10" s="21" t="s">
        <v>34</v>
      </c>
      <c r="I10" s="22">
        <v>100170.6</v>
      </c>
      <c r="J10" s="25">
        <v>45482</v>
      </c>
      <c r="K10" s="26" t="s">
        <v>20</v>
      </c>
      <c r="L10" s="27">
        <f>4808.19+95362.41</f>
        <v>100170.6</v>
      </c>
      <c r="M10" s="21" t="s">
        <v>35</v>
      </c>
    </row>
    <row r="11" spans="1:13" ht="110.25">
      <c r="A11" s="15" t="s">
        <v>15</v>
      </c>
      <c r="B11" s="16">
        <v>5</v>
      </c>
      <c r="C11" s="16">
        <v>40746380291</v>
      </c>
      <c r="D11" s="17" t="s">
        <v>36</v>
      </c>
      <c r="E11" s="18" t="s">
        <v>37</v>
      </c>
      <c r="F11" s="19" t="s">
        <v>38</v>
      </c>
      <c r="G11" s="20">
        <v>45481</v>
      </c>
      <c r="H11" s="21" t="s">
        <v>39</v>
      </c>
      <c r="I11" s="22">
        <v>2500</v>
      </c>
      <c r="J11" s="25">
        <v>45485</v>
      </c>
      <c r="K11" s="26" t="s">
        <v>40</v>
      </c>
      <c r="L11" s="28">
        <v>2500</v>
      </c>
      <c r="M11" s="21" t="s">
        <v>41</v>
      </c>
    </row>
    <row r="12" spans="1:13" ht="110.25">
      <c r="A12" s="15" t="s">
        <v>15</v>
      </c>
      <c r="B12" s="16">
        <v>6</v>
      </c>
      <c r="C12" s="16">
        <v>81838018115</v>
      </c>
      <c r="D12" s="17" t="s">
        <v>42</v>
      </c>
      <c r="E12" s="18" t="s">
        <v>43</v>
      </c>
      <c r="F12" s="19" t="s">
        <v>44</v>
      </c>
      <c r="G12" s="20">
        <v>45481</v>
      </c>
      <c r="H12" s="21" t="s">
        <v>45</v>
      </c>
      <c r="I12" s="22">
        <v>3293.95</v>
      </c>
      <c r="J12" s="25">
        <v>45482</v>
      </c>
      <c r="K12" s="26" t="s">
        <v>20</v>
      </c>
      <c r="L12" s="28">
        <f>35.24+3258.71</f>
        <v>3293.95</v>
      </c>
      <c r="M12" s="21" t="s">
        <v>46</v>
      </c>
    </row>
    <row r="13" spans="1:13" ht="110.25">
      <c r="A13" s="15" t="s">
        <v>15</v>
      </c>
      <c r="B13" s="16">
        <v>7</v>
      </c>
      <c r="C13" s="16">
        <v>40746380291</v>
      </c>
      <c r="D13" s="17" t="s">
        <v>36</v>
      </c>
      <c r="E13" s="18" t="s">
        <v>47</v>
      </c>
      <c r="F13" s="19" t="s">
        <v>48</v>
      </c>
      <c r="G13" s="20">
        <v>45482</v>
      </c>
      <c r="H13" s="21" t="s">
        <v>49</v>
      </c>
      <c r="I13" s="22">
        <v>2500</v>
      </c>
      <c r="J13" s="23">
        <v>45485</v>
      </c>
      <c r="K13" s="17" t="s">
        <v>20</v>
      </c>
      <c r="L13" s="22">
        <f>335.15+2164+0.85</f>
        <v>2500</v>
      </c>
      <c r="M13" s="21" t="s">
        <v>50</v>
      </c>
    </row>
    <row r="14" spans="1:13" ht="110.25">
      <c r="A14" s="15" t="s">
        <v>15</v>
      </c>
      <c r="B14" s="16">
        <v>8</v>
      </c>
      <c r="C14" s="16">
        <v>84468636000152</v>
      </c>
      <c r="D14" s="17" t="s">
        <v>51</v>
      </c>
      <c r="E14" s="18" t="s">
        <v>52</v>
      </c>
      <c r="F14" s="19" t="s">
        <v>53</v>
      </c>
      <c r="G14" s="20">
        <v>45485</v>
      </c>
      <c r="H14" s="21" t="s">
        <v>54</v>
      </c>
      <c r="I14" s="22">
        <v>126546.51</v>
      </c>
      <c r="J14" s="23">
        <v>45485</v>
      </c>
      <c r="K14" s="17" t="s">
        <v>20</v>
      </c>
      <c r="L14" s="22">
        <f>6074.23+120472.28</f>
        <v>126546.51</v>
      </c>
      <c r="M14" s="21" t="s">
        <v>55</v>
      </c>
    </row>
    <row r="15" spans="1:13" ht="157.5">
      <c r="A15" s="15" t="s">
        <v>15</v>
      </c>
      <c r="B15" s="16">
        <v>9</v>
      </c>
      <c r="C15" s="29">
        <v>33179565000137</v>
      </c>
      <c r="D15" s="17" t="s">
        <v>22</v>
      </c>
      <c r="E15" s="18" t="s">
        <v>56</v>
      </c>
      <c r="F15" s="19" t="s">
        <v>57</v>
      </c>
      <c r="G15" s="20">
        <v>45485</v>
      </c>
      <c r="H15" s="21" t="s">
        <v>58</v>
      </c>
      <c r="I15" s="22">
        <v>2779.21</v>
      </c>
      <c r="J15" s="23">
        <v>45488</v>
      </c>
      <c r="K15" s="17" t="s">
        <v>20</v>
      </c>
      <c r="L15" s="22">
        <v>2779.21</v>
      </c>
      <c r="M15" s="21" t="s">
        <v>59</v>
      </c>
    </row>
    <row r="16" spans="1:13" ht="157.5">
      <c r="A16" s="15" t="s">
        <v>15</v>
      </c>
      <c r="B16" s="16">
        <v>10</v>
      </c>
      <c r="C16" s="16">
        <v>33179565000137</v>
      </c>
      <c r="D16" s="17" t="s">
        <v>22</v>
      </c>
      <c r="E16" s="18" t="s">
        <v>60</v>
      </c>
      <c r="F16" s="19" t="s">
        <v>57</v>
      </c>
      <c r="G16" s="20">
        <v>45485</v>
      </c>
      <c r="H16" s="21" t="s">
        <v>61</v>
      </c>
      <c r="I16" s="22">
        <v>6824.98</v>
      </c>
      <c r="J16" s="23">
        <v>45488</v>
      </c>
      <c r="K16" s="17" t="s">
        <v>20</v>
      </c>
      <c r="L16" s="22">
        <f>461+6363.98</f>
        <v>6824.98</v>
      </c>
      <c r="M16" s="21" t="s">
        <v>59</v>
      </c>
    </row>
    <row r="17" spans="1:14" ht="173.25">
      <c r="A17" s="15" t="s">
        <v>15</v>
      </c>
      <c r="B17" s="16">
        <v>11</v>
      </c>
      <c r="C17" s="16">
        <v>33179565000137</v>
      </c>
      <c r="D17" s="17" t="s">
        <v>22</v>
      </c>
      <c r="E17" s="18" t="s">
        <v>62</v>
      </c>
      <c r="F17" s="19" t="s">
        <v>63</v>
      </c>
      <c r="G17" s="20">
        <v>45488</v>
      </c>
      <c r="H17" s="21" t="s">
        <v>64</v>
      </c>
      <c r="I17" s="22">
        <v>9604.19</v>
      </c>
      <c r="J17" s="23">
        <v>45488</v>
      </c>
      <c r="K17" s="17" t="s">
        <v>20</v>
      </c>
      <c r="L17" s="22">
        <f>9323.19+281</f>
        <v>9604.19</v>
      </c>
      <c r="M17" s="21" t="s">
        <v>65</v>
      </c>
    </row>
    <row r="18" spans="1:14" ht="126">
      <c r="A18" s="15" t="s">
        <v>15</v>
      </c>
      <c r="B18" s="16">
        <v>12</v>
      </c>
      <c r="C18" s="16">
        <v>5828884000190</v>
      </c>
      <c r="D18" s="17" t="s">
        <v>66</v>
      </c>
      <c r="E18" s="18" t="s">
        <v>67</v>
      </c>
      <c r="F18" s="19" t="s">
        <v>44</v>
      </c>
      <c r="G18" s="20">
        <v>45489</v>
      </c>
      <c r="H18" s="21" t="s">
        <v>68</v>
      </c>
      <c r="I18" s="22">
        <v>96328.06</v>
      </c>
      <c r="J18" s="23">
        <v>45489</v>
      </c>
      <c r="K18" s="17" t="s">
        <v>20</v>
      </c>
      <c r="L18" s="22">
        <f>4623.75+91704.31</f>
        <v>96328.06</v>
      </c>
      <c r="M18" s="21" t="s">
        <v>69</v>
      </c>
    </row>
    <row r="19" spans="1:14" ht="141.75">
      <c r="A19" s="15" t="s">
        <v>15</v>
      </c>
      <c r="B19" s="16">
        <v>13</v>
      </c>
      <c r="C19" s="16">
        <v>3146650215</v>
      </c>
      <c r="D19" s="17" t="s">
        <v>70</v>
      </c>
      <c r="E19" s="18" t="s">
        <v>71</v>
      </c>
      <c r="F19" s="19" t="s">
        <v>44</v>
      </c>
      <c r="G19" s="20">
        <v>45492</v>
      </c>
      <c r="H19" s="21" t="s">
        <v>72</v>
      </c>
      <c r="I19" s="22">
        <v>24545.87</v>
      </c>
      <c r="J19" s="23">
        <v>45492</v>
      </c>
      <c r="K19" s="17" t="s">
        <v>20</v>
      </c>
      <c r="L19" s="22">
        <f>5698.79+18847.08</f>
        <v>24545.870000000003</v>
      </c>
      <c r="M19" s="21" t="s">
        <v>73</v>
      </c>
      <c r="N19" s="30"/>
    </row>
    <row r="20" spans="1:14" ht="110.25">
      <c r="A20" s="15" t="s">
        <v>15</v>
      </c>
      <c r="B20" s="16">
        <v>14</v>
      </c>
      <c r="C20" s="16">
        <v>45629331272</v>
      </c>
      <c r="D20" s="17" t="s">
        <v>74</v>
      </c>
      <c r="E20" s="18" t="s">
        <v>75</v>
      </c>
      <c r="F20" s="19" t="s">
        <v>44</v>
      </c>
      <c r="G20" s="20">
        <v>46590</v>
      </c>
      <c r="H20" s="21" t="s">
        <v>76</v>
      </c>
      <c r="I20" s="22">
        <v>6000</v>
      </c>
      <c r="J20" s="23">
        <v>45498</v>
      </c>
      <c r="K20" s="17" t="s">
        <v>20</v>
      </c>
      <c r="L20" s="22">
        <f>598.67+5401.33</f>
        <v>6000</v>
      </c>
      <c r="M20" s="21" t="s">
        <v>77</v>
      </c>
      <c r="N20" s="30"/>
    </row>
    <row r="21" spans="1:14" ht="141.75">
      <c r="A21" s="15" t="s">
        <v>15</v>
      </c>
      <c r="B21" s="16">
        <v>15</v>
      </c>
      <c r="C21" s="16">
        <v>8713403000190</v>
      </c>
      <c r="D21" s="17" t="s">
        <v>78</v>
      </c>
      <c r="E21" s="18" t="s">
        <v>79</v>
      </c>
      <c r="F21" s="19" t="s">
        <v>80</v>
      </c>
      <c r="G21" s="20">
        <v>45495</v>
      </c>
      <c r="H21" s="21" t="s">
        <v>81</v>
      </c>
      <c r="I21" s="22">
        <v>9366.66</v>
      </c>
      <c r="J21" s="23">
        <v>45498</v>
      </c>
      <c r="K21" s="17" t="s">
        <v>20</v>
      </c>
      <c r="L21" s="22">
        <f>449.6+8917.06</f>
        <v>9366.66</v>
      </c>
      <c r="M21" s="21" t="s">
        <v>82</v>
      </c>
      <c r="N21" s="30"/>
    </row>
    <row r="22" spans="1:14" ht="126">
      <c r="A22" s="15" t="s">
        <v>15</v>
      </c>
      <c r="B22" s="16">
        <v>16</v>
      </c>
      <c r="C22" s="16">
        <v>60192496204</v>
      </c>
      <c r="D22" s="17" t="s">
        <v>83</v>
      </c>
      <c r="E22" s="18" t="s">
        <v>84</v>
      </c>
      <c r="F22" s="19" t="s">
        <v>85</v>
      </c>
      <c r="G22" s="20">
        <v>45495</v>
      </c>
      <c r="H22" s="21" t="s">
        <v>86</v>
      </c>
      <c r="I22" s="22">
        <v>5500</v>
      </c>
      <c r="J22" s="23">
        <v>45498</v>
      </c>
      <c r="K22" s="17" t="s">
        <v>20</v>
      </c>
      <c r="L22" s="22">
        <f>461.17+5038.83</f>
        <v>5500</v>
      </c>
      <c r="M22" s="21" t="s">
        <v>87</v>
      </c>
      <c r="N22" s="30"/>
    </row>
    <row r="23" spans="1:14" ht="126">
      <c r="A23" s="15" t="s">
        <v>15</v>
      </c>
      <c r="B23" s="16">
        <v>17</v>
      </c>
      <c r="C23" s="16">
        <v>5155244250</v>
      </c>
      <c r="D23" s="17" t="s">
        <v>88</v>
      </c>
      <c r="E23" s="31" t="s">
        <v>89</v>
      </c>
      <c r="F23" s="19" t="s">
        <v>48</v>
      </c>
      <c r="G23" s="20">
        <v>45498</v>
      </c>
      <c r="H23" s="21" t="s">
        <v>90</v>
      </c>
      <c r="I23" s="22">
        <v>1900</v>
      </c>
      <c r="J23" s="23">
        <v>45498</v>
      </c>
      <c r="K23" s="17" t="s">
        <v>20</v>
      </c>
      <c r="L23" s="22">
        <f>1900</f>
        <v>1900</v>
      </c>
      <c r="M23" s="21" t="s">
        <v>91</v>
      </c>
    </row>
    <row r="24" spans="1:14" ht="110.25">
      <c r="A24" s="15" t="s">
        <v>15</v>
      </c>
      <c r="B24" s="16">
        <v>18</v>
      </c>
      <c r="C24" s="16">
        <v>4201934000142</v>
      </c>
      <c r="D24" s="17" t="s">
        <v>16</v>
      </c>
      <c r="E24" s="31" t="s">
        <v>92</v>
      </c>
      <c r="F24" s="19" t="s">
        <v>93</v>
      </c>
      <c r="G24" s="20">
        <v>45498</v>
      </c>
      <c r="H24" s="21" t="s">
        <v>94</v>
      </c>
      <c r="I24" s="22">
        <v>4879.8900000000003</v>
      </c>
      <c r="J24" s="23">
        <v>45498</v>
      </c>
      <c r="K24" s="17" t="s">
        <v>20</v>
      </c>
      <c r="L24" s="22">
        <f>234.23+4645.66</f>
        <v>4879.8899999999994</v>
      </c>
      <c r="M24" s="21" t="s">
        <v>95</v>
      </c>
    </row>
    <row r="25" spans="1:14" ht="110.25">
      <c r="A25" s="15" t="s">
        <v>15</v>
      </c>
      <c r="B25" s="16">
        <v>19</v>
      </c>
      <c r="C25" s="16">
        <v>40746380291</v>
      </c>
      <c r="D25" s="17" t="s">
        <v>36</v>
      </c>
      <c r="E25" s="18" t="s">
        <v>96</v>
      </c>
      <c r="F25" s="19" t="s">
        <v>44</v>
      </c>
      <c r="G25" s="20">
        <v>45504</v>
      </c>
      <c r="H25" s="21" t="s">
        <v>97</v>
      </c>
      <c r="I25" s="22">
        <v>2500</v>
      </c>
      <c r="J25" s="32" t="s">
        <v>98</v>
      </c>
      <c r="K25" s="17" t="s">
        <v>20</v>
      </c>
      <c r="L25" s="32" t="s">
        <v>98</v>
      </c>
      <c r="M25" s="21" t="s">
        <v>99</v>
      </c>
    </row>
    <row r="26" spans="1:14">
      <c r="A26" s="33" t="s">
        <v>100</v>
      </c>
      <c r="B26" s="33"/>
      <c r="C26" s="33"/>
      <c r="D26" s="4"/>
      <c r="K26" s="34"/>
      <c r="L26" s="35"/>
    </row>
    <row r="27" spans="1:14">
      <c r="A27" s="36" t="str">
        <f>[1]Bens!A23</f>
        <v>Data da última atualização:01/08/2024</v>
      </c>
      <c r="B27" s="37"/>
      <c r="C27" s="4"/>
      <c r="D27" s="1"/>
    </row>
    <row r="28" spans="1:14">
      <c r="A28" s="38" t="s">
        <v>101</v>
      </c>
      <c r="B28" s="38"/>
      <c r="C28" s="38"/>
      <c r="D28" s="38"/>
    </row>
    <row r="29" spans="1:14">
      <c r="A29" s="38" t="s">
        <v>102</v>
      </c>
      <c r="B29" s="38"/>
      <c r="C29" s="38"/>
      <c r="D29" s="38"/>
    </row>
    <row r="30" spans="1:14">
      <c r="A30" s="38" t="s">
        <v>103</v>
      </c>
      <c r="B30" s="38"/>
      <c r="C30" s="38"/>
      <c r="D30" s="1"/>
    </row>
  </sheetData>
  <mergeCells count="1">
    <mergeCell ref="A2:M2"/>
  </mergeCells>
  <conditionalFormatting sqref="C14 C7:C9 C17:C25 C11:C12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13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15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16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10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 display="https://www.mpam.mp.br/images/CT_36-2023_-_MP-PGJ_7f83c.pdf"/>
    <hyperlink ref="E8" r:id="rId2" display="https://www.mpam.mp.br/images/3_TA_ao_CT_N%C2%BA_022-2021_-_MP-PGJ_3d457.pdf"/>
    <hyperlink ref="E9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 display="https://www.mpam.mp.br/images/CT_n%C2%BA_013-2021-MP-PGJ_7c5fc.pdf"/>
    <hyperlink ref="E18" r:id="rId11"/>
    <hyperlink ref="E19" r:id="rId12"/>
    <hyperlink ref="E20" r:id="rId13"/>
    <hyperlink ref="E21" r:id="rId14"/>
    <hyperlink ref="E22" r:id="rId15" display="https://www.mpam.mp.br/images/CT_11-2024_-_MP-PGJ_46fc3.pdf"/>
    <hyperlink ref="E23" r:id="rId16"/>
    <hyperlink ref="E24" r:id="rId17"/>
    <hyperlink ref="F7" r:id="rId18"/>
    <hyperlink ref="F8" r:id="rId19"/>
    <hyperlink ref="F9" r:id="rId20"/>
    <hyperlink ref="F11" r:id="rId21"/>
    <hyperlink ref="F12" r:id="rId22"/>
    <hyperlink ref="F13" r:id="rId23"/>
    <hyperlink ref="F14" r:id="rId24"/>
    <hyperlink ref="F15" r:id="rId25"/>
    <hyperlink ref="F16" r:id="rId26"/>
    <hyperlink ref="F17" r:id="rId27"/>
    <hyperlink ref="F18" r:id="rId28"/>
    <hyperlink ref="F19" r:id="rId29"/>
    <hyperlink ref="F20" r:id="rId30"/>
    <hyperlink ref="F21" r:id="rId31"/>
    <hyperlink ref="F22" r:id="rId32"/>
    <hyperlink ref="F23" r:id="rId33"/>
    <hyperlink ref="F24" r:id="rId34"/>
    <hyperlink ref="F10" r:id="rId35"/>
    <hyperlink ref="E25" r:id="rId36"/>
    <hyperlink ref="F25" r:id="rId37"/>
  </hyperlinks>
  <pageMargins left="0.511811024" right="0.511811024" top="0.78740157499999996" bottom="0.78740157499999996" header="0.31496062000000002" footer="0.31496062000000002"/>
  <pageSetup scale="40" orientation="portrait" r:id="rId38"/>
  <drawing r:id="rId3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D6090-6C38-4EF1-8A6C-06276EC27F06}"/>
</file>

<file path=customXml/itemProps2.xml><?xml version="1.0" encoding="utf-8"?>
<ds:datastoreItem xmlns:ds="http://schemas.openxmlformats.org/officeDocument/2006/customXml" ds:itemID="{3AD7ADA9-BC09-4153-A309-5CFCF7075D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2024-08-01T14:19:24Z</dcterms:created>
  <dcterms:modified xsi:type="dcterms:W3CDTF">2024-08-01T14:19:35Z</dcterms:modified>
</cp:coreProperties>
</file>