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3.Març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Serviços!$D$1:$D$178</definedName>
    <definedName name="_xlnm.Print_Area" localSheetId="0">Serviços!$A$1:$M$87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1" l="1"/>
  <c r="L71" i="1"/>
  <c r="L70" i="1"/>
  <c r="L65" i="1"/>
  <c r="L64" i="1"/>
  <c r="L63" i="1"/>
  <c r="L62" i="1"/>
  <c r="L54" i="1"/>
  <c r="L40" i="1"/>
  <c r="L38" i="1"/>
  <c r="L37" i="1"/>
  <c r="L36" i="1"/>
  <c r="L35" i="1"/>
  <c r="L31" i="1"/>
  <c r="L24" i="1"/>
  <c r="L23" i="1"/>
  <c r="L22" i="1"/>
  <c r="L21" i="1"/>
  <c r="L19" i="1"/>
  <c r="L18" i="1"/>
  <c r="L17" i="1"/>
  <c r="L16" i="1"/>
  <c r="L15" i="1"/>
  <c r="L11" i="1"/>
  <c r="L8" i="1"/>
  <c r="A2" i="1"/>
</calcChain>
</file>

<file path=xl/sharedStrings.xml><?xml version="1.0" encoding="utf-8"?>
<sst xmlns="http://schemas.openxmlformats.org/spreadsheetml/2006/main" count="625" uniqueCount="360">
  <si>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</si>
  <si>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</si>
  <si>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</si>
  <si>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</si>
  <si>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</si>
  <si>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</si>
  <si>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</si>
  <si>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</si>
  <si>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</si>
  <si>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</si>
  <si>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</si>
  <si>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</si>
  <si>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</si>
  <si>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</si>
  <si>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</si>
  <si>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</si>
  <si>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11379887000197 </t>
  </si>
  <si>
    <t>EFICAZ ASSESSORIA DE COMUNICAÇÃO LTDA</t>
  </si>
  <si>
    <t>Liquidação da NE n. 2023NE0000049-Contratação de empresa especializada na prest. de serv. de Mailing e clipping jornalístico online, ref. ao mês de JAN/2022, nos termos do C.A. 001/2022-MP/PGJ, conf. NFS-e 1105 e PI-SEI 2023.002247.</t>
  </si>
  <si>
    <t>1105/2023</t>
  </si>
  <si>
    <t>319/2023</t>
  </si>
  <si>
    <t>Problemas com o sistema de pagamento</t>
  </si>
  <si>
    <t>2023.002247</t>
  </si>
  <si>
    <t xml:space="preserve">04407920000180 </t>
  </si>
  <si>
    <t>PRODAM PROCESSAMENTO DE DADOS AMAZONAS AS</t>
  </si>
  <si>
    <t>Liquidação da NE n. 2022NE0000198 - Referente a Serviço de Execução de sistemas PRODAM-RH e acessórios, relativo a dezembro de 2022, conforme contrato 003/2019/PGJ - 4º TA, NFSe 34605 e PI 2023.000149.</t>
  </si>
  <si>
    <t>34605/2023</t>
  </si>
  <si>
    <t>320/2023</t>
  </si>
  <si>
    <t>2023.000149</t>
  </si>
  <si>
    <t xml:space="preserve">07244008000223 </t>
  </si>
  <si>
    <t>EYES NWHERE SISTEMAS INTELIGENTES DE IMAGEM LTDA</t>
  </si>
  <si>
    <t>Liquidação da NE n. 2023NE0000034 - Referente a serviços de acesso dedicado à Internet com proteção Anti-DDoS, relativo a janeiro de 2023, conforme contrato 033/2021MP/PGJ 1º T.A., NFSe 406 e PI 2023.002633.</t>
  </si>
  <si>
    <t>406/2023</t>
  </si>
  <si>
    <t>321/2023</t>
  </si>
  <si>
    <t>2023.002633</t>
  </si>
  <si>
    <t>Liquidação da NE n. 2023NE0000025 - Referente a serviços de conectividade ponto a ponto em fibra óptica, relativo a janeiro de 2023, conforme contrato 001/2021/PGJ, NFSe 405 e PI 2023.002634.</t>
  </si>
  <si>
    <t>405/2023</t>
  </si>
  <si>
    <t>325/2023</t>
  </si>
  <si>
    <t>2023.002634</t>
  </si>
  <si>
    <t xml:space="preserve">00492578000102 </t>
  </si>
  <si>
    <t>VILA DA BARRA COM E REP E SERV DE DEDETIZACAO LTDA</t>
  </si>
  <si>
    <t>Liquidação da NE n. 2023NE0000039 - Referente a serviços de dedetização da PGJ/AM, relativo a janeiro de 2023, conforme contrato 020/2018/PGJ - 4º TA, NFSe 2390 e PI 2023.002147.</t>
  </si>
  <si>
    <t>2390/2023</t>
  </si>
  <si>
    <t>329/2023</t>
  </si>
  <si>
    <t>2023.002147</t>
  </si>
  <si>
    <t>Liquidação da NE n. 2022NE0000192 - Referente a prestação de serviços de mailing e clipping jornalístico online, relativo a dezembro de 2022, conforme contrato 001/2022/PGJ, NFSe 1097 e PI 2023.000079.</t>
  </si>
  <si>
    <t>1097/2023</t>
  </si>
  <si>
    <t>331/2023</t>
  </si>
  <si>
    <t>2023.000079</t>
  </si>
  <si>
    <t>332/2023</t>
  </si>
  <si>
    <t>Liquidação da NE n. 2022NE0000063 - Referente a serviço de conectividade ponto a ponto, relativo a dezembro de 2022, conforme contrato 001/2021/PGJ, NFSe 7 e PI 2023.000098.</t>
  </si>
  <si>
    <t>007/2023</t>
  </si>
  <si>
    <t>335/2023</t>
  </si>
  <si>
    <t>2023.000098</t>
  </si>
  <si>
    <t xml:space="preserve">10602740000151 </t>
  </si>
  <si>
    <t xml:space="preserve"> ELEVADORES BRASIL LTDA - EPP</t>
  </si>
  <si>
    <t>Liquidação da NE n. 2022NE0000191 - Referente a serviços de manutenção preventiva e corretiva nos elevadores da PGJ/AM, relativo a dezembro de 2022, conforme contrato 004/2018-MP/PGJ - 5º TA, NFSe 4669 e PI 2023.001799.</t>
  </si>
  <si>
    <t>4669/2023</t>
  </si>
  <si>
    <t>338/2023</t>
  </si>
  <si>
    <t>2023.001799</t>
  </si>
  <si>
    <t>Liquidação da NE n. 2022NE0000191 - Referente a serviços de manutenção preventiva e corretiva nos elevadores da PGJ/AM, relativo a novembro de 2022, conforme contrato 004/2018-MP/PGJ - 5º TA, NFSe 4668 e PI 2023.001784.</t>
  </si>
  <si>
    <t>4668/2023</t>
  </si>
  <si>
    <t>339/2023</t>
  </si>
  <si>
    <t>2023.001784</t>
  </si>
  <si>
    <t>MARÇO</t>
  </si>
  <si>
    <t xml:space="preserve">12891300000197 </t>
  </si>
  <si>
    <t>JF TECNOLOGIA LTDA -ME</t>
  </si>
  <si>
    <t>Liquidação da NE n. 2023NE0000343 - Referente a serviços de sanitização das unidades do MINISTÉRIO PÚBLICO realizados nas unidades do Ministério Público, conforme contrato 010/2020 - 2º TA, NFSe 4760 e PI 2023.001017.</t>
  </si>
  <si>
    <t>4760/2022</t>
  </si>
  <si>
    <t>430/2023</t>
  </si>
  <si>
    <t>-</t>
  </si>
  <si>
    <t>2023.001017</t>
  </si>
  <si>
    <t>Liquidação da NE n. 2023NE0000016 - Referente a serviços de limpeza e conservação à PGJ/AM, relativo a janeiro de 2023, conforme contrato 010/2020 - 2º TA, NFSe 4909 e PI 2023.002378.</t>
  </si>
  <si>
    <t>4909/2023</t>
  </si>
  <si>
    <t>436/2023</t>
  </si>
  <si>
    <t>2023.002378</t>
  </si>
  <si>
    <t xml:space="preserve">02037069000115 </t>
  </si>
  <si>
    <t>G REFRIGERAÇAO COM E SERV DE REFRIGERAÇAO LTDA  ME</t>
  </si>
  <si>
    <t>Liquidação da NE n. 2022NE0002069 - Referente a serviços de manutenção preventiva e corretiva realizadas nesta PGJ/AM, relativo a dezembro de 2022, conforme contrato 025/2022, NFSe 2589 e PI 2023.000493.</t>
  </si>
  <si>
    <t>2589/2023</t>
  </si>
  <si>
    <t>439/2023</t>
  </si>
  <si>
    <t>2023.000493</t>
  </si>
  <si>
    <t xml:space="preserve">34028316000375  </t>
  </si>
  <si>
    <t>EMPRESA BRASILEIRA DE CORREIOS E TELEGRAFOS EBCT</t>
  </si>
  <si>
    <t>Liquidação da NE n. 2023NE0000048-Pag. da fatura 65243/2023, ref. aos serviços prestados pelo Correios e Telégrafos – ECT, a esta PGJ/AM, referentes ao Contrato Administrativo n. 035/2021/MP/PGJ (9912561082 - Correios), conforme PI-SEI 2023.003857.</t>
  </si>
  <si>
    <t>Fatura nº 65243</t>
  </si>
  <si>
    <t>451/2023</t>
  </si>
  <si>
    <t>2023.003857</t>
  </si>
  <si>
    <t>PRODAM PROCESSAMENTO DE DADOS AMAZONAS</t>
  </si>
  <si>
    <t>Liquidação da NE nº 2022NE0000737 - -Referente a execução de sistemas AJURI, referente ao mês de Novembro/2022, nos termos do CA nº 012/2021-MP/PGJ - 1º TA, conforme NFS-e nº 33866 e SEI 2022.023700.</t>
  </si>
  <si>
    <t>33866/2022</t>
  </si>
  <si>
    <t>472/2023</t>
  </si>
  <si>
    <t>2022.023700</t>
  </si>
  <si>
    <t xml:space="preserve">05885398000104 </t>
  </si>
  <si>
    <t>MAPROTEM MANAUS VIG. E PROTEÇAO ELET. MONITORADA LTDA</t>
  </si>
  <si>
    <t>Liquidação da NE nº 2022NE0000584 - Referente a prestação de serviço de manutenção preventiva e corretiva do Grupo Gerador do edifício anexo administrativo da PGJ/AM, mês DEZ/22, conforme NFS-e 8186 e SEI 2023.000064.</t>
  </si>
  <si>
    <t>8186/2023</t>
  </si>
  <si>
    <t>473/2023</t>
  </si>
  <si>
    <t>2023.000064</t>
  </si>
  <si>
    <t xml:space="preserve">33624968000148 </t>
  </si>
  <si>
    <t>M L DA ROCHA SERVICOS</t>
  </si>
  <si>
    <t>Liquidação da NE nº 2022NE0001695 - Referente ao serviço complementar de instalação de 3 (três) aparelhos de ar condicionado, Tombos nº 19910 a 19915, para suprir as necessidades da PGJ, conforme NFS-e nº 45 e SEI 2022.016607.</t>
  </si>
  <si>
    <t>45/2022</t>
  </si>
  <si>
    <t>474/2023</t>
  </si>
  <si>
    <t>2022.016607</t>
  </si>
  <si>
    <t>Liquidação da NE nº 2022NE0000737 - Referente a prestação de serviços referentes a execução do Sistema AJURI, mês de DEZ/2022, conforme NFS-e 33866 e SEI 2023.000148.</t>
  </si>
  <si>
    <t>34606/2023</t>
  </si>
  <si>
    <t>475/2023</t>
  </si>
  <si>
    <t>2023.000148</t>
  </si>
  <si>
    <t xml:space="preserve">02341467000120 </t>
  </si>
  <si>
    <t>AMAZONAS ENERGIA S/A</t>
  </si>
  <si>
    <t>Liquidação da NE n. 2022NE0000051-Prestação do serviço de fornecimento de energia elétrica, conf. fat. &amp;#8203;agrupada (0983910) (JAN/23) referente ao C A n.º 005/2021 - MP/PGJ e demais documentos no PI-SEI 2023.003251.</t>
  </si>
  <si>
    <t>Fatura nº 867462/01/2023</t>
  </si>
  <si>
    <t>479/2023</t>
  </si>
  <si>
    <t>2023.003251</t>
  </si>
  <si>
    <t>480/2023</t>
  </si>
  <si>
    <t>Liquidação da NE n. 2023NE0000040-Prestação do serviço de fornecimento de energia elétrica, conf. fat. &amp;#8203;agrupada (0983910) (JAN/23) referente ao C A n.º 005/2021 - MP/PGJ e demais documentos no PI-SEI 2023.003251.</t>
  </si>
  <si>
    <t>481/2023</t>
  </si>
  <si>
    <t xml:space="preserve">76535764000143 </t>
  </si>
  <si>
    <t>OI S.A.</t>
  </si>
  <si>
    <t>Liquidação da NE n. 2023NE0000013-Prest. de Serv. Telefô. Fixo Comut. - STFC, Disc. Direta Gratuita (DDG) utiliz. o prefixo 0800, Longa Dist. Nac., 035/18-MP/PGJ - 5º TA, ref. JAN/2023, conf. FAT. N. 0300039295822 e PI-SEI 2023.001155.</t>
  </si>
  <si>
    <t>Fatura nº 0300039295822</t>
  </si>
  <si>
    <t>483/2023</t>
  </si>
  <si>
    <t>2023.001155</t>
  </si>
  <si>
    <t xml:space="preserve">26605545000115 </t>
  </si>
  <si>
    <t>SIDI SERVIÇOS DE COMUNICAÇAO LTDA  ME</t>
  </si>
  <si>
    <t>Liquidação da NE nº 2022NE0000092 - Referente a prestação de serviço de conectividade ponto a ponto, em fibra óptica, nas unidades jurisdicionadas da PGJ, localizadas no interior, referente a DEZ/2022, conforme NFS-e 10947 e SEI 2023.003009.</t>
  </si>
  <si>
    <t>10947/2023</t>
  </si>
  <si>
    <t>484/2023</t>
  </si>
  <si>
    <t>2023.003009</t>
  </si>
  <si>
    <t xml:space="preserve">08329433000105 </t>
  </si>
  <si>
    <t>GIBBOR BRASIL PUBLICIDADE E PROPAGANDA LTDA</t>
  </si>
  <si>
    <t>Liquidação da NE nº 2023NE0000045 - Referente a prestação de serviço de publicação dos atos oficiais e notas de interesse público da PGJ, referente a Janeiro de 2023, conforme NFS-e 2685 e SEI 2023.003007.</t>
  </si>
  <si>
    <t>2685/2023</t>
  </si>
  <si>
    <t>485/2023</t>
  </si>
  <si>
    <t>2023.003007</t>
  </si>
  <si>
    <t xml:space="preserve">23032014000192 </t>
  </si>
  <si>
    <t>T N NETO EIRELI</t>
  </si>
  <si>
    <t>Liquidação da NE nº 2022NE0001277-Prest. de serv. de manut. preven. e corret. para os veículos oficiais da PGJ (JAN/23), conf. NFS-e nº 1985, ref. ao CA nº 024/2018-MP/PGJ - 4º Termo Aditivo e PI-SEI 2023.003277.</t>
  </si>
  <si>
    <t>1985/2023</t>
  </si>
  <si>
    <t>486/2023</t>
  </si>
  <si>
    <t>2023.003277</t>
  </si>
  <si>
    <t xml:space="preserve">03264927000127 </t>
  </si>
  <si>
    <t>MANAUS AMBIENTAL S.A</t>
  </si>
  <si>
    <t>Liquidação da NE n. 2023NE0000003-Prest. dos serv. públicos de abast. de água e esgotamento sanitário para a PGJ/MPAM, no mês de DEZ/2022, nos termos do CA nº 008/2021-MP/PGJ, conf. Fat. Agrupada nº 101126/2022 e PI-SEI 2023.001529.</t>
  </si>
  <si>
    <t>Fatura nº 101126</t>
  </si>
  <si>
    <t>490/2023</t>
  </si>
  <si>
    <t>2023.001529</t>
  </si>
  <si>
    <t>Liquidação da NE nº 2022NE0000085 - Referente a prestação de serviços de acesso dedicado à Internet, nos termos do CA nº 032/2021-MP/PGJ, referente ao mês de DEZ/2022, conforme Fatura nº 0300039293763 e SEI 2023.000415 (parte 1 de 2).</t>
  </si>
  <si>
    <t>Fatura nº 0300039293763</t>
  </si>
  <si>
    <t>493/2023</t>
  </si>
  <si>
    <t xml:space="preserve">2023.000415 </t>
  </si>
  <si>
    <t>Liquidação da NE nº 2022NE0000085 - Referente a prestação de serviços de acesso dedicado à Internet, nos termos do CA nº 032/2021-MP/PGJ, referente ao mês de DEZ/2022, conforme Fatura nº 0300039293763 e SEI 2023.000415 (parte 2 de 2).</t>
  </si>
  <si>
    <t>494/2023</t>
  </si>
  <si>
    <t xml:space="preserve">82845322000104 </t>
  </si>
  <si>
    <t>SOFTPLAN PLANEJAMENTO E SISTEMAS LTDA</t>
  </si>
  <si>
    <t>Liquidação da NE nº 2022NE0001511 - Referente a serviço sobre a infraestrutura a PGJ/AM pela SOFTPLAN LTDA, relativo a Dezembro/2022, conforme contrato nº 019/2021/PGJ, NFSe nº 514919/2023 e SEI nº 2023.002996.</t>
  </si>
  <si>
    <t>514919/2023</t>
  </si>
  <si>
    <t>496/2023</t>
  </si>
  <si>
    <t>2023.002996</t>
  </si>
  <si>
    <t>Liquidação da NE nº 2022NE0001515 - Referente a serviço de suporte de primeiro nível a PGJ/AM pela SOFTPLAN LTDA, relativo a Dezembro/2022, conforme contrato nº 019/2021/PGJ, NFSe nº 514918/2023 e SEI nº 2023.002995.</t>
  </si>
  <si>
    <t>514918/2023</t>
  </si>
  <si>
    <t>497/2023</t>
  </si>
  <si>
    <t>2023.002995</t>
  </si>
  <si>
    <t>Liquidação da NE nº 2022NE0001515 - Ref. a serviço de garantia de evolução tecnológica e funcional a PGJ/AM pela SOFTPLAN LTDA, relativo a Dezembro/2022, conforme contrato nº 019/2021/PGJ, NFSe nº 514917/2023 e SEI nº 2023.002993.</t>
  </si>
  <si>
    <t>514917/2023</t>
  </si>
  <si>
    <t>498/2023</t>
  </si>
  <si>
    <t>2023.002993</t>
  </si>
  <si>
    <t>Liquidação da NE nº 2022NE0001515 - Referente a serviço de sustentação a PGJ/AM pela SOFTPLAN LTDA, relativo a Dezembro/2022, conforme contrato nº 019/2021/PGJ, NFSe nº 514916/2023 e SEI nº 2023.002991.</t>
  </si>
  <si>
    <t>514916/2023</t>
  </si>
  <si>
    <t>499/2023</t>
  </si>
  <si>
    <t>2023.002991</t>
  </si>
  <si>
    <t>Liquidação da NE nº 2023NE0000040 - Referente a prestação do serviço de fornecimento de energia elétrica, conforme fatura Nº 067010228, PJ de Itacoatiara, (DEZ/22) referente ao 2º T.A. ao CA Nº 005/2021-MP/PGJ e SEI 2023.000505.</t>
  </si>
  <si>
    <t xml:space="preserve"> Fatura nº 06701022</t>
  </si>
  <si>
    <t>507/2023</t>
  </si>
  <si>
    <t>2023.000505</t>
  </si>
  <si>
    <t xml:space="preserve">12715889000172 </t>
  </si>
  <si>
    <t>CASA NOVA ENGENHARIA E CONSULTORIA LTDA  ME</t>
  </si>
  <si>
    <t>Liquidação da NE nº 2022NE0000859-Prest. de serv. de manut. prevent. e corret. da Est. de Tratam. de Efluentes - ETE da PGJ/MPAM - 8ª medição, conf. NFS-e 68 do PI-SEI 2023.002447, conf. 1º T.A. ao 008/2021.</t>
  </si>
  <si>
    <t>68/2023</t>
  </si>
  <si>
    <t>532/2023</t>
  </si>
  <si>
    <t>2023.002447</t>
  </si>
  <si>
    <t>Liquidação da NE n. 2023NE0000013-Prest. de Serv. Telef. Fixo Comutado - STFC, nas modal. local, Disc. Direta Gratuita (DDG) utiliz. o prefixo 0800, ref. ao mês de Jan/2023, conf. FAT. 0300039295821, Contrato 035/2018/5ºTA e no PI-SEI 2023.001154.</t>
  </si>
  <si>
    <t>Fatura nº 0300039295821</t>
  </si>
  <si>
    <t>559/2023</t>
  </si>
  <si>
    <t>2023.001154</t>
  </si>
  <si>
    <t>Liquidação da NE n. 2022NE0000769-Prest. de serv. com tecnologia VPN IP/MPLS, fornec. de acesso a internet, ref. ao mês de DEZ/2022, conf. Contrato 018/2019/3ºTA, FAT. 0300039294434 e PI-SEI 2023.000416. PARTE 1 DE 3.</t>
  </si>
  <si>
    <t>Fatura nº 300039294434</t>
  </si>
  <si>
    <t>560/2023</t>
  </si>
  <si>
    <t>2023.000416</t>
  </si>
  <si>
    <t>Liquidação da NE n. 2022NE0000770-Prest. de serv. com tecnologia VPN IP/MPLS, fornec. de acesso a internet, ref. ao mês de DEZ/2022, conf. Contrato 018/2019/3ºTA, FAT. 0300039294434 e PI-SEI 2023.000416. PARTE 2 DE 3.</t>
  </si>
  <si>
    <t>561/2023</t>
  </si>
  <si>
    <t>Liquidação da NE n. 2023NE0000021-Prest. de serv. com tecnologia VPN IP/MPLS, fornec. de acesso a internet, ref. ao mês de DEZ/2022, conf. Contrato 018/2019/3ºTA, FAT. 0300039294434 e PI-SEI 2023.000416. PARTE 3 DE 3.</t>
  </si>
  <si>
    <t>562/2023</t>
  </si>
  <si>
    <t>Liquidação da NE n. 2023NE0000021-Prestação de serv. de rede privada, com tecnologia VPN IP/MPLS, ref. a JAN/23, conf. Contrato 018/2019(3ºTA) e fatura nº 0300039299184 e PI-SEI 2023.002518.(PARTE 1/2).</t>
  </si>
  <si>
    <t>Fatura nº 300039299184</t>
  </si>
  <si>
    <t>563/2023</t>
  </si>
  <si>
    <t>2023.002518</t>
  </si>
  <si>
    <t>Liquidação da NE n. 2023NE0000022-Prestação de serv. de rede privada, com tecnologia VPN IP/MPLS, ref. a JAN/23, conf. Contrato 018/2019(3ºTA) e fatura nº 0300039299184 e PI-SEI 2023.002518.(PARTE 2/2).</t>
  </si>
  <si>
    <t>564/2023</t>
  </si>
  <si>
    <t>Liquidação da NE n. 2023NE0000003-Prest. dos serv. públicos de abastec. de água e esgotamento sanitário para a PGJ/MPAM, no mês de Jan/2023, nos termos do CA nº 008/2021-MP/PGJ, conf. Fat. Agrupada nº 427312/2023 e PI-SEI 2023.004274.</t>
  </si>
  <si>
    <t>Fatura nº 427312</t>
  </si>
  <si>
    <t>566/2023</t>
  </si>
  <si>
    <t>2023.004274</t>
  </si>
  <si>
    <t>Liquidação da NE n. 2023NE0000013-Prestação de serviços telefônicos, referente a FEV/23, conforme fatura nº 0300039300469 e  Contrato 035/2018-MP/PGJ, 5º T.A no PI-SEI 2023.004172.</t>
  </si>
  <si>
    <t>Fatura nº 0300039300469</t>
  </si>
  <si>
    <t>568/2023</t>
  </si>
  <si>
    <t>2023.004172</t>
  </si>
  <si>
    <t xml:space="preserve">04406195000125 </t>
  </si>
  <si>
    <t>COSAMA COMPANHIA DE SANEAMENTO DO AMAZONAS</t>
  </si>
  <si>
    <t>Liquidação da NE n. 2023NE0000129-Consumo de água da Unidade de Juruá, mês de ref. Nov/2022, conf. fatura 10918112022-0 006/2022-MPAM/PGJ e PI-SEI 2022.024230.</t>
  </si>
  <si>
    <t>Fatura nº 109181120220</t>
  </si>
  <si>
    <t>569/2023</t>
  </si>
  <si>
    <t>2022.024230</t>
  </si>
  <si>
    <t>Liquidação da NE n. 2023NE0000013-Prestação de serv. telefônicos, ref. a JAN/23, conf. fatura nº 0300039300470 e 035/2018-MP/PGJ, 5º T.A e PI-SEI 2023.004171.</t>
  </si>
  <si>
    <t>Fatura nº 0300039300470</t>
  </si>
  <si>
    <t>570/2023</t>
  </si>
  <si>
    <t>2023.004171</t>
  </si>
  <si>
    <t xml:space="preserve">04320180000140 </t>
  </si>
  <si>
    <t>SAAE SERVICO AUTONOMO DE AGUA E ESGOTOS DE ITACOAT</t>
  </si>
  <si>
    <t>Liquidação da NE n. 2023NE0000006-Contrat. de empresa especial. na prest. de serv. contin. de água potável, visando atender a unid. da PGJ/AM,&amp;#8203; na cidade de Itacoatiara/AM, C.T N° 005/2022 - MP/PGJ, conf. Fat. de Jan/2023 e PI-SEI 2023.000800.</t>
  </si>
  <si>
    <t>Fatura nº 237538611</t>
  </si>
  <si>
    <t>572/2023</t>
  </si>
  <si>
    <t>2023.000800</t>
  </si>
  <si>
    <t xml:space="preserve">04301769000109 </t>
  </si>
  <si>
    <t>FUNDO DE MODERNIZAÇÃO E REAPARELHAMENTO DO PODER JUDICIARIO ESTADUAL</t>
  </si>
  <si>
    <t>Liquidação da NE n. 2023NE0000122-Pagamento de Cessão onerosa de nº 001/2021/TJ, de espaços do Tribunal de Justiça do Amazonas, referente mês de JANEIRO/2023, conforme documentos presentes no PI-SEI 2023.003748.</t>
  </si>
  <si>
    <t>Memorando 27/2023</t>
  </si>
  <si>
    <t>583/2023</t>
  </si>
  <si>
    <t>2023.003748</t>
  </si>
  <si>
    <t xml:space="preserve">21425192000158 </t>
  </si>
  <si>
    <t>4DEAL SOLUTIONS TECNOLOGIA EM INFORMATICA LTDA -ME</t>
  </si>
  <si>
    <t>Liquidação da NE n. 2022NE0001700-Contrat. de empr. espec p/ fornec. de licenças Ivanti Endpoint e expansão tec. p/ gerenc. de ativos de TI, em 12 (doze) meses, p/ atender das neces. do MP/AM, conf. NFS- 1138, CT 015/22-MP/PGJ no PI-SEI 2023.002999.</t>
  </si>
  <si>
    <t>1138/2023</t>
  </si>
  <si>
    <t>590/2023</t>
  </si>
  <si>
    <t>2023.002999</t>
  </si>
  <si>
    <t xml:space="preserve">35486862000150 </t>
  </si>
  <si>
    <t>MOVLEADS AGENCIA DE MARKETING DIGITAL LTDA.</t>
  </si>
  <si>
    <t>Liquidação da NE nº 2023NE0000054-Prestação de serviço de despesas de design gráfico, editoração de publicações e outros materiais, relativo ao peíodo de 23/01/2023 a 23/02/2023, conf. NFS-e 85, ref. ao C.A. 030/2022 e PI-SEI 2023.003890.</t>
  </si>
  <si>
    <t>85/2023</t>
  </si>
  <si>
    <t>596/2023</t>
  </si>
  <si>
    <t>2023.003890</t>
  </si>
  <si>
    <t xml:space="preserve">10181964000137 </t>
  </si>
  <si>
    <t>OCA  VIAGENS E TURISMO DA AMAZONIA LIMITADA</t>
  </si>
  <si>
    <t>Liquidação da NE n. 2023NE0000046-Aquisição de passagens aéreas, conforme fatura 57754 - JAN/23 e ref. ao Contrato 016/2022/mp/pgj e demais documentos no PI-SEI 2023.003764.</t>
  </si>
  <si>
    <t>Fatura nº 57754</t>
  </si>
  <si>
    <t>597/2023</t>
  </si>
  <si>
    <t>2023.003764</t>
  </si>
  <si>
    <t>Liquidação da NE n. 2023NE0000038-Prestação de serv. de acesso dedicado à Internet com proteção contra ataques distribuídos de negação de serv., ref. a JAN/23, conf. fat. nº 300039298521 e CA 032/2021-MP/PGJ no PI-SEI 2023.002517.</t>
  </si>
  <si>
    <t>Fatura nº 300039298521</t>
  </si>
  <si>
    <t>598/2023</t>
  </si>
  <si>
    <t>2023.002517</t>
  </si>
  <si>
    <t xml:space="preserve">00604122000197 </t>
  </si>
  <si>
    <t>TRIVALE INSTITUICAO DE PAGAMENTO LTDA</t>
  </si>
  <si>
    <t>Liquidação da NE n. 2022NE0001479-Prest. de serv. de adm, gerenciamento e fornec. de vale-aliment. no mês de Fev/2023, conf. NFS-e 2051017, por meio do 3º termo aditivo ao Contrato Administrativo nº 015/2020 - MP/PGJ e PI-SEI 2023.005143.</t>
  </si>
  <si>
    <t>2051017/2023</t>
  </si>
  <si>
    <t>610/2023</t>
  </si>
  <si>
    <t>2023.005143</t>
  </si>
  <si>
    <t xml:space="preserve">02558157000162 </t>
  </si>
  <si>
    <t>TELEFONICA BRASIL S.A.</t>
  </si>
  <si>
    <t>Liquidação da NE n. 2022NE0000804-Prestação de serviços de telefonia móvel, referente a FEV/23, conf. fat. nº 0345991343 e Contrato 011/2018 - 4º TA,  no PI-SEI 2023.004535.</t>
  </si>
  <si>
    <t>Fatura nº 0345991343</t>
  </si>
  <si>
    <t>615/2023</t>
  </si>
  <si>
    <t>2023.004535</t>
  </si>
  <si>
    <t xml:space="preserve">33179565000137 </t>
  </si>
  <si>
    <t>SENCINET BRASIL SERVICOS DE TELECOMUNICACOES LTDA</t>
  </si>
  <si>
    <t>Liquidação da NE n. 2023NE0000027-Parc. de Serv. de Comunic. de Dados e Circuitos Dedicados à trans. de dados bidirecional, via satélite na banda Ku, ref. a Jan/2023, NO CA 013/2021 (1° T.A), conf. NFS. 6735 e PI-SEI 2023.003289.</t>
  </si>
  <si>
    <t>6735/2023</t>
  </si>
  <si>
    <t>616/2023</t>
  </si>
  <si>
    <t>2023.003289</t>
  </si>
  <si>
    <t>Liquidação da NE n. 2023NE0000027-Parc. de Serv. valor adicional e Circuitos Dedicados à trans. de dados bidirecional, via satélite na banda Ku, ref. a Jan/2023, NO CA 013/2021 (1° T.A), conf. Fat. 11200 e PI-SEI 2023.003289.</t>
  </si>
  <si>
    <t>11200/2023</t>
  </si>
  <si>
    <t>617/2023</t>
  </si>
  <si>
    <t>Liquidação da NE nº 2022NE0002069 - Referente a manutenção preventiva e corretiva para os equipamentos de refrigeração (condicionadores de ar, bebedouros, geladeiras, etc) desta PGJ/AM, JANEIRO/2023, conforme NFS-e nº 2620 e SEI 2023.004418. (parte1)</t>
  </si>
  <si>
    <t>2620/2023</t>
  </si>
  <si>
    <t>619/2023</t>
  </si>
  <si>
    <t>2023.004418</t>
  </si>
  <si>
    <t>Liquidação da NE nº 2023NE0000051 - Referente a manutenção preventiva e corretiva para os equipamentos de refrigeração (condicionadores de ar, bebedouros, geladeiras, etc) desta PGJ/AM, JANEIRO/2023, conforme NFS-e nº 2620 e SEI 2023.004418 (parte 2)</t>
  </si>
  <si>
    <t>621/2023</t>
  </si>
  <si>
    <t xml:space="preserve">07273545000110 </t>
  </si>
  <si>
    <t>DAHORA PUBLICIADE, SERVIÇOS GRAFICOS E EVENTOS EIRELI</t>
  </si>
  <si>
    <t xml:space="preserve">Liquidação da NE nº 2022NE0002349 - Referente a contratação, por demanda, de empresa especializada na prestação de serviços técnicos, para operação dos sistemas de som e comunicação audiovisual desta PGJ, conforme NFS-e 468 e SEI 2023.003278.
</t>
  </si>
  <si>
    <t>468/2023</t>
  </si>
  <si>
    <t>625/2023</t>
  </si>
  <si>
    <t>2023.003278</t>
  </si>
  <si>
    <t xml:space="preserve">28194238000114 </t>
  </si>
  <si>
    <t>TOKYO SERVICOS AUTOMOTIVOS</t>
  </si>
  <si>
    <t>Liquidação da NE nº 2023NE0000317 - Referente ao pagamento da franquia do veículo S10, placa PHU-3A06, conforme DESPACHO Nº 141.2023.01AJ-SUBADM.0977098.2022.023409, NFSe 2 e -SEI 2023.003615.</t>
  </si>
  <si>
    <t>002/2023</t>
  </si>
  <si>
    <t>627/2023</t>
  </si>
  <si>
    <t>2023.003615</t>
  </si>
  <si>
    <t xml:space="preserve">Liquidação da NE nº 2022NE0002349 - Referente a contratação, por demanda, de empresa especializada na prestação de serviços técnicos, para operação dos sistemas de som e comunicação audiovisual desta PGJ, conforme NFS-e 467 e SEI 2023.003279.
</t>
  </si>
  <si>
    <t>467/2023</t>
  </si>
  <si>
    <t>628/2023</t>
  </si>
  <si>
    <t>2023.003279</t>
  </si>
  <si>
    <t>Liquidação da NE nº 2022NE0000052 - Referente ao fornecimento de energia elétrica na UNAD - Belo Horizonte, conforme fatura 69805580, referente ao C.A. n.º 010/2021, mês FEV/2023 e SEI 2023.004864.</t>
  </si>
  <si>
    <t>Fatura nº 69805580</t>
  </si>
  <si>
    <t>665/2023</t>
  </si>
  <si>
    <t>2023.004864</t>
  </si>
  <si>
    <t>Liquidação da NE nº 2023NE0000040 - Referente ao fornecimento de energia elétrica nas unidades descentralizadas, conforme fatura &amp;#8203;agrupada S/N (SEI 0997225), C.A. 005/2021, relativo ao mês de FEV/2023 e SEI 2023.004862.</t>
  </si>
  <si>
    <t>Fatura nº 867462-02/2023</t>
  </si>
  <si>
    <t>666/2023</t>
  </si>
  <si>
    <t>2023.004862</t>
  </si>
  <si>
    <t>Liquidação da NE nº 2023NE0000014 - Referente ao fornecimento de energia elétrica ao prédios sede e adm. da PGJ, conforme fatura agrupada S/N (doc. SEI 0997220), mês FEV/23, conforme  C.A. 002/2019 e SEI 2023.004860 (parte 1/2).</t>
  </si>
  <si>
    <t>Fatura nº 869937-02/2023</t>
  </si>
  <si>
    <t>667/2023</t>
  </si>
  <si>
    <t xml:space="preserve">2023.004860 </t>
  </si>
  <si>
    <t>Liquidação da NE nº 2023NE0000259 - Referente ao fornecimento de energia elétrica ao prédios sede e adm. da PGJ, conforme fatura agrupada S/N (doc. SEI 0997220), mês FEV/23, conforme  C.A. 002/2019 e SEI 2023.004860. (parte 1/2)</t>
  </si>
  <si>
    <t>668/2023</t>
  </si>
  <si>
    <t>Liquidação da NE nº 2023NE0000343 - Referente a prestação de serviços de sanitização realizados nas unidades do Ministério Público, mês de fevereiro/2023, conforme NFSe 5050 e SEI 2023.005144.</t>
  </si>
  <si>
    <t>5050/2023</t>
  </si>
  <si>
    <t>723/2023</t>
  </si>
  <si>
    <t>2023.005144</t>
  </si>
  <si>
    <t>Liquidação da NE nº 2023NE0000016 - Referente a serviços de limpeza e conservação à PGJ/AM, relativo a fevereiro de 2023, conforme contrato 010/2020 - 2º TA, NFSe 4999 e PI 2023.004623.</t>
  </si>
  <si>
    <t>4999/2023</t>
  </si>
  <si>
    <t>724/2023</t>
  </si>
  <si>
    <t>2023.004623</t>
  </si>
  <si>
    <t>Liquidação da NE nº 2023NE0000024 - Referente a prestação de serviço de conectividade ponto a ponto, em fibra óptica, nas unidades jurisdicionadas da PGJ, localizadas no interior, referente a JAN/2023, conforme NFS-e 11389 e SEI 2023.003002.</t>
  </si>
  <si>
    <t>11389/2023</t>
  </si>
  <si>
    <t>727/2023</t>
  </si>
  <si>
    <t>2023.003002</t>
  </si>
  <si>
    <t>Liquidação da NE nº 2023NE0000049 - Referente a prestação de serviços de Mailing e clipping jornalístico online (FEV/23), CA n.º 001/2022 - MP/PGJ, conforme NFS-e 1113 e SEI 2023.004241.</t>
  </si>
  <si>
    <t>1113/2023</t>
  </si>
  <si>
    <t>728/2023</t>
  </si>
  <si>
    <t>2023.004241</t>
  </si>
  <si>
    <t xml:space="preserve">Liquidação da NE nº 2023NE0000049 - Referente a prestação de serviços de Mailing e clipping jornalístico online (FEV/23), CA n.º 001/2022 - MP/PGJ, conforme NFS-e 1114 e SEI 2023.004241. (parte 1 de 2
</t>
  </si>
  <si>
    <t>1114/2023</t>
  </si>
  <si>
    <t>729/2023</t>
  </si>
  <si>
    <t xml:space="preserve">Liquidação da NE nº 2023NE0000258 - Referente a prestação de serviços de Mailing e clipping jornalístico online (FEV/23), CA n.º 001/2022 - MP/PGJ, conforme NFS-e 1114 e SEI 2023.004241 (parte 2 de 2).
</t>
  </si>
  <si>
    <t>730/2023</t>
  </si>
  <si>
    <t xml:space="preserve">2023.004241 </t>
  </si>
  <si>
    <t>Liquidação da NE nº 2023NE0000029 - Referente a prestação de serviços de comunic. de dados e circuitos dedicados à transm. de dados bidirecional, via satélite na banda Ku, Janeiro/2023, , conforme NF 6736 e SEI 2023.003292.</t>
  </si>
  <si>
    <t>6736/2023</t>
  </si>
  <si>
    <t>732/2023</t>
  </si>
  <si>
    <t>2023.003292</t>
  </si>
  <si>
    <t>Liquidação da NE nº 2022NE0001696 - Ref. a contratação de empresa para prestação de serviços em agenciamento de viagens, para atendimento das necessidades da PGJ, conforme Fatura nº 57315 e SEI 2022.024187. (parte 1 de 2)</t>
  </si>
  <si>
    <t>Fatura nº 57315</t>
  </si>
  <si>
    <t>832/2023</t>
  </si>
  <si>
    <t>2022.024187</t>
  </si>
  <si>
    <t>Liquidação da NE nº 2022NE0001696 - Ref. a contratação de empresa para prestação de serviços em agenciamento de viagens, para atendimento das necessidades da PGJ, conforme Fatura nº 57315 e SEI 2022.024187.(parte 2 de 2)</t>
  </si>
  <si>
    <t>834/2023</t>
  </si>
  <si>
    <t>Liquidação da NE nº 2023NE0000051 - Referente a serviço de manutenção do sistema de refrigeração à PGJ/AM pela G. Refrigeração, relativo a fevereiro de 2023, conforme contrato nº 025/2022, NFS nº 2667/2023 e SEI 2023.005620.</t>
  </si>
  <si>
    <t>2667/2023</t>
  </si>
  <si>
    <t>1109/2023</t>
  </si>
  <si>
    <t>Não foi pago neste mês</t>
  </si>
  <si>
    <t>2023.005620</t>
  </si>
  <si>
    <t>Liquidação da NE n. 2023NE0000122 - Ref. a pagamento da cessão onerosa de espaços à PGJ/AM pelo TJ/AM, referente a FEV/2023, conforme documentos presentes no PI-SEI 2023.004594.</t>
  </si>
  <si>
    <t>Memorando 38/2023</t>
  </si>
  <si>
    <t>1116/2023</t>
  </si>
  <si>
    <t>2023.004594</t>
  </si>
  <si>
    <t xml:space="preserve">04135560000104 </t>
  </si>
  <si>
    <t xml:space="preserve"> VTPRINT OUTDOOR E GRAFICA EIRELI</t>
  </si>
  <si>
    <t>Liquidação da NE nº 2022NE0001295 - Ref. a serviços gráficos para a realização do Ciclo de Palestras: "Discutindo o Futuro do Ministério Público", conforme NFS-e 4660 e SEI 2022.017121.</t>
  </si>
  <si>
    <t>4660/2023</t>
  </si>
  <si>
    <t>1128/2023</t>
  </si>
  <si>
    <t>2022.017121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</si>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</sst>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5" fontId="8" fillId="0" borderId="2" xfId="1" applyFont="1" applyFill="1" applyBorder="1" applyAlignment="1" applyProtection="1">
      <alignment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8" fillId="0" borderId="2" xfId="1" applyFont="1" applyFill="1" applyBorder="1" applyAlignment="1" applyProtection="1">
      <alignment vertical="center" wrapText="1"/>
    </xf>
    <xf numFmtId="0" fontId="9" fillId="0" borderId="2" xfId="3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wrapText="1"/>
    </xf>
    <xf numFmtId="0" fontId="9" fillId="0" borderId="2" xfId="3" applyBorder="1" applyAlignment="1" applyProtection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  <sheetName val="Plan1"/>
    </sheetNames>
    <sheetDataSet>
      <sheetData sheetId="0">
        <row r="2">
          <cell r="A2" t="str">
            <v>MARÇO/2023</v>
          </cell>
        </row>
        <row r="68">
          <cell r="A68" t="str">
            <v>Data da última atualização: 19/04/2023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ontratos/2022/Carta_Contrato/CC_05-2022_MP_-_PGJ_596f4.pdf" TargetMode="External"/><Relationship Id="rId21" Type="http://schemas.openxmlformats.org/officeDocument/2006/relationships/hyperlink" Target="https://www.mpam.mp.br/images/Transpar%C3%AAncia_2023/Fevereiro/Notas_Fiscais/Servi%C3%A7os/NFS_4760_2022_JF_043f9.pdf" TargetMode="External"/><Relationship Id="rId42" Type="http://schemas.openxmlformats.org/officeDocument/2006/relationships/hyperlink" Target="https://www.mpam.mp.br/images/Transpar%C3%AAncia_2023/Mar%C3%A7o/NFs/Servi%C3%A7os/NFS_514917_2023_SOFTPLAN_958d0.pdf" TargetMode="External"/><Relationship Id="rId63" Type="http://schemas.openxmlformats.org/officeDocument/2006/relationships/hyperlink" Target="https://www.mpam.mp.br/images/Transpar%C3%AAncia_2023/Mar%C3%A7o/NFs/Servi%C3%A7os/FATURA_0345991343_2023_TELEFONICA_9ce65.pdf" TargetMode="External"/><Relationship Id="rId84" Type="http://schemas.openxmlformats.org/officeDocument/2006/relationships/hyperlink" Target="https://www.mpam.mp.br/images/Transpar%C3%AAncia_2023/Mar%C3%A7o/NFs/Servi%C3%A7os/MEMORANDO_38_2023_TJ_2e07a.pdf" TargetMode="External"/><Relationship Id="rId138" Type="http://schemas.openxmlformats.org/officeDocument/2006/relationships/hyperlink" Target="https://www.mpam.mp.br/images/CT_01-2022-MP-PGJ_b126b.pdf" TargetMode="External"/><Relationship Id="rId107" Type="http://schemas.openxmlformats.org/officeDocument/2006/relationships/hyperlink" Target="https://www.mpam.mp.br/images/4%C2%BA_TA_ao_CT_035-2018-MP-PGJ_59d93.pdf" TargetMode="External"/><Relationship Id="rId11" Type="http://schemas.openxmlformats.org/officeDocument/2006/relationships/hyperlink" Target="https://www.mpam.mp.br/images/CT_01-2022-MP-PGJ_b126b.pdf" TargetMode="External"/><Relationship Id="rId32" Type="http://schemas.openxmlformats.org/officeDocument/2006/relationships/hyperlink" Target="https://www.mpam.mp.br/images/Transpar%C3%AAncia_2023/Mar%C3%A7o/NFs/Servi%C3%A7os/FATURA_867462_01_2023_AMAZONAS_ENERGIA_c290c.pdf" TargetMode="External"/><Relationship Id="rId53" Type="http://schemas.openxmlformats.org/officeDocument/2006/relationships/hyperlink" Target="https://www.mpam.mp.br/images/Transpar%C3%AAncia_2023/Mar%C3%A7o/NFs/Servi%C3%A7os/FATURA_0300039300469_2023_OI_7ec7e.pdf" TargetMode="External"/><Relationship Id="rId74" Type="http://schemas.openxmlformats.org/officeDocument/2006/relationships/hyperlink" Target="https://www.mpam.mp.br/images/Transpar%C3%AAncia_2023/Mar%C3%A7o/NFs/Servi%C3%A7os/NFS_5050_2023_JF_e7cdb.pdf" TargetMode="External"/><Relationship Id="rId128" Type="http://schemas.openxmlformats.org/officeDocument/2006/relationships/hyperlink" Target="https://www.mpam.mp.br/images/Contratos/2022/Contrato/CT_25-2022_-_MP-PGJ_8363e.pdf" TargetMode="External"/><Relationship Id="rId149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3/Fevereiro/Notas_Fiscais/Servi%C3%A7os/NFS_2390_2023_VILA_ea0f4.pdf" TargetMode="External"/><Relationship Id="rId95" Type="http://schemas.openxmlformats.org/officeDocument/2006/relationships/hyperlink" Target="https://www.mpam.mp.br/images/CT_N%C2%BA_002-2020-MP-PGJ_ae08b.pdf" TargetMode="External"/><Relationship Id="rId22" Type="http://schemas.openxmlformats.org/officeDocument/2006/relationships/hyperlink" Target="https://www.mpam.mp.br/images/Transpar%C3%AAncia_2023/Fevereiro/Notas_Fiscais/Servi%C3%A7os/NFS_2589_2023_G_REFRIGERA%C3%87%C3%83O_409c7.pdf" TargetMode="External"/><Relationship Id="rId27" Type="http://schemas.openxmlformats.org/officeDocument/2006/relationships/hyperlink" Target="https://www.mpam.mp.br/images/Transpar%C3%AAncia_2023/Mar%C3%A7o/NFs/Servi%C3%A7os/NFS_8186_2022_MAPROTEM_f6ba7.pdf" TargetMode="External"/><Relationship Id="rId43" Type="http://schemas.openxmlformats.org/officeDocument/2006/relationships/hyperlink" Target="https://www.mpam.mp.br/images/Transpar%C3%AAncia_2023/Mar%C3%A7o/NFs/Servi%C3%A7os/NFS_514916_2023_SOFTPLAN_9f6a7.pdf" TargetMode="External"/><Relationship Id="rId48" Type="http://schemas.openxmlformats.org/officeDocument/2006/relationships/hyperlink" Target="https://www.mpam.mp.br/images/Transpar%C3%AAncia_2023/Mar%C3%A7o/NFs/Servi%C3%A7os/FATURA_300039294434_2023_OI_8f109.pdf" TargetMode="External"/><Relationship Id="rId64" Type="http://schemas.openxmlformats.org/officeDocument/2006/relationships/hyperlink" Target="https://www.mpam.mp.br/images/Transpar%C3%AAncia_2023/Mar%C3%A7o/NFs/Servi%C3%A7os/NFS_6735_2023_SENCINET_05f31.pdf" TargetMode="External"/><Relationship Id="rId69" Type="http://schemas.openxmlformats.org/officeDocument/2006/relationships/hyperlink" Target="https://www.mpam.mp.br/images/Transpar%C3%AAncia_2023/Mar%C3%A7o/NFs/Servi%C3%A7os/NFS_02_2023_TOKYO_7aeee.pdf" TargetMode="External"/><Relationship Id="rId113" Type="http://schemas.openxmlformats.org/officeDocument/2006/relationships/hyperlink" Target="https://www.mpam.mp.br/images/4%C2%BA_TA_ao_CT_035-2018-MP-PGJ_59d93.pdf" TargetMode="External"/><Relationship Id="rId118" Type="http://schemas.openxmlformats.org/officeDocument/2006/relationships/hyperlink" Target="https://www.mpam.mp.br/images/Contratos/2021/CONVENIOS/Termo_de_Cess%C3%A3o_Onerosa_de_Uso_n%C2%BA_001_2021_TJ_8e094.pdf" TargetMode="External"/><Relationship Id="rId134" Type="http://schemas.openxmlformats.org/officeDocument/2006/relationships/hyperlink" Target="https://www.mpam.mp.br/images/3%C2%BA_TA_ao_CT_02-2019_-_MP-PGJ_92570.pdf" TargetMode="External"/><Relationship Id="rId139" Type="http://schemas.openxmlformats.org/officeDocument/2006/relationships/hyperlink" Target="https://www.mpam.mp.br/images/CT_01-2022-MP-PGJ_b126b.pdf" TargetMode="External"/><Relationship Id="rId80" Type="http://schemas.openxmlformats.org/officeDocument/2006/relationships/hyperlink" Target="https://www.mpam.mp.br/images/Transpar%C3%AAncia_2023/Mar%C3%A7o/NFs/Servi%C3%A7os/NFS_6736_2023_SENCINET_8fd9c.pdf" TargetMode="External"/><Relationship Id="rId85" Type="http://schemas.openxmlformats.org/officeDocument/2006/relationships/hyperlink" Target="https://www.mpam.mp.br/images/Transpar%C3%AAncia_2023/Mar%C3%A7o/NFs/Servi%C3%A7os/NFS_4660_2023_VTPRINT_72250.pdf" TargetMode="External"/><Relationship Id="rId12" Type="http://schemas.openxmlformats.org/officeDocument/2006/relationships/hyperlink" Target="https://www.mpam.mp.br/images/CT_01-2022-MP-PGJ_b126b.pdf" TargetMode="External"/><Relationship Id="rId17" Type="http://schemas.openxmlformats.org/officeDocument/2006/relationships/hyperlink" Target="https://www.mpam.mp.br/images/CT_n%C2%BA_001.2021-MP-PGJ_3bc8f.pdf" TargetMode="External"/><Relationship Id="rId33" Type="http://schemas.openxmlformats.org/officeDocument/2006/relationships/hyperlink" Target="https://www.mpam.mp.br/images/Transpar%C3%AAncia_2023/Mar%C3%A7o/NFs/Servi%C3%A7os/FATURA_0300039295822_2023_OI_98f64.pdf" TargetMode="External"/><Relationship Id="rId38" Type="http://schemas.openxmlformats.org/officeDocument/2006/relationships/hyperlink" Target="https://www.mpam.mp.br/images/Transpar%C3%AAncia_2023/Mar%C3%A7o/NFs/Servi%C3%A7os/FATURA_0300039293763_2023_OI_26014.pdf" TargetMode="External"/><Relationship Id="rId59" Type="http://schemas.openxmlformats.org/officeDocument/2006/relationships/hyperlink" Target="https://www.mpam.mp.br/images/Transpar%C3%AAncia_2023/Mar%C3%A7o/NFs/Servi%C3%A7os/NFS_85_2023_MOVLEADS_830b1.pdf" TargetMode="External"/><Relationship Id="rId103" Type="http://schemas.openxmlformats.org/officeDocument/2006/relationships/hyperlink" Target="https://www.mpam.mp.br/images/1_TA_%C3%A0_CT_n.%C2%BA_019-2021_-_MP_-PGJ_9396e.pdf" TargetMode="External"/><Relationship Id="rId108" Type="http://schemas.openxmlformats.org/officeDocument/2006/relationships/hyperlink" Target="https://www.mpam.mp.br/images/3_TA_%C3%A0_CT_n.%C2%BA_018-2019_-_MP-PGJ_bcff4.pdf" TargetMode="External"/><Relationship Id="rId124" Type="http://schemas.openxmlformats.org/officeDocument/2006/relationships/hyperlink" Target="https://www.mpam.mp.br/images/4_TA_%C3%A0_CT_n.%C2%BA_011-2018_-_MP-PGJ_b5ccc.pdf" TargetMode="External"/><Relationship Id="rId129" Type="http://schemas.openxmlformats.org/officeDocument/2006/relationships/hyperlink" Target="https://www.mpam.mp.br/images/CT_33-2022_-_MP-PGJ_f6e8b.pdf" TargetMode="External"/><Relationship Id="rId54" Type="http://schemas.openxmlformats.org/officeDocument/2006/relationships/hyperlink" Target="https://www.mpam.mp.br/images/Transpar%C3%AAncia_2023/Mar%C3%A7o/NFs/Servi%C3%A7os/FATURA_109181120220_2022_COSAMA_0e625.pdf" TargetMode="External"/><Relationship Id="rId70" Type="http://schemas.openxmlformats.org/officeDocument/2006/relationships/hyperlink" Target="https://www.mpam.mp.br/images/Transpar%C3%AAncia_2023/Mar%C3%A7o/NFs/Servi%C3%A7os/NFS_467_2023_DAHORA_d23ee.pdf" TargetMode="External"/><Relationship Id="rId75" Type="http://schemas.openxmlformats.org/officeDocument/2006/relationships/hyperlink" Target="https://www.mpam.mp.br/images/Transpar%C3%AAncia_2023/Mar%C3%A7o/NFs/Servi%C3%A7os/NFS_4999_2023_JF_10b82.pdf" TargetMode="External"/><Relationship Id="rId91" Type="http://schemas.openxmlformats.org/officeDocument/2006/relationships/hyperlink" Target="https://www.mpam.mp.br/images/2_TA_%C3%A0_CT_n.%C2%BA_005-2021_-_MP-PGJ_5538d.pdf" TargetMode="External"/><Relationship Id="rId96" Type="http://schemas.openxmlformats.org/officeDocument/2006/relationships/hyperlink" Target="https://www.mpam.mp.br/images/1_TA_%C3%A0_CT_n.%C2%BA_011-2021_-_MP-PGJ_b26e3.pdf" TargetMode="External"/><Relationship Id="rId140" Type="http://schemas.openxmlformats.org/officeDocument/2006/relationships/hyperlink" Target="https://www.mpam.mp.br/images/CT_01-2022-MP-PGJ_b126b.pdf" TargetMode="External"/><Relationship Id="rId145" Type="http://schemas.openxmlformats.org/officeDocument/2006/relationships/hyperlink" Target="https://www.mpam.mp.br/images/Contratos/2021/CONVENIOS/Termo_de_Cess%C3%A3o_Onerosa_de_Uso_n%C2%BA_001_2021_TJ_8e094.pdf" TargetMode="External"/><Relationship Id="rId1" Type="http://schemas.openxmlformats.org/officeDocument/2006/relationships/hyperlink" Target="https://www.mpam.mp.br/images/Transpar%C3%AAncia_2023/Fevereiro/Notas_Fiscais/Servi%C3%A7os/NFS_1105_2023_EFICAZ_ab651.pdf" TargetMode="External"/><Relationship Id="rId6" Type="http://schemas.openxmlformats.org/officeDocument/2006/relationships/hyperlink" Target="https://www.mpam.mp.br/images/Transpar%C3%AAncia_2023/Fevereiro/Notas_Fiscais/Servi%C3%A7os/NFS_1097_2023_EFICAZ_2714f.pdf" TargetMode="External"/><Relationship Id="rId23" Type="http://schemas.openxmlformats.org/officeDocument/2006/relationships/hyperlink" Target="https://www.mpam.mp.br/images/Contratos/2022/Contrato/CT_25-2022_-_MP-PGJ_8363e.pdf" TargetMode="External"/><Relationship Id="rId28" Type="http://schemas.openxmlformats.org/officeDocument/2006/relationships/hyperlink" Target="https://www.mpam.mp.br/images/Transpar%C3%AAncia_2023/Mar%C3%A7o/NFs/Servi%C3%A7os/NFS_45_2022_M_L_03246.pdf" TargetMode="External"/><Relationship Id="rId49" Type="http://schemas.openxmlformats.org/officeDocument/2006/relationships/hyperlink" Target="https://www.mpam.mp.br/images/Transpar%C3%AAncia_2023/Mar%C3%A7o/NFs/Servi%C3%A7os/FATURA_300039294434_2023_OI_8f109.pdf" TargetMode="External"/><Relationship Id="rId114" Type="http://schemas.openxmlformats.org/officeDocument/2006/relationships/hyperlink" Target="https://www.mpam.mp.br/images/4%C2%BA_TA_ao_CT_035-2018-MP-PGJ_59d93.pdf" TargetMode="External"/><Relationship Id="rId119" Type="http://schemas.openxmlformats.org/officeDocument/2006/relationships/hyperlink" Target="https://www.mpam.mp.br/images/CT_15-2022_-_MP-PGJ_c1f21.pdf" TargetMode="External"/><Relationship Id="rId44" Type="http://schemas.openxmlformats.org/officeDocument/2006/relationships/hyperlink" Target="https://www.mpam.mp.br/images/Transpar%C3%AAncia_2023/Mar%C3%A7o/NFs/Servi%C3%A7os/FATURA__06701022_2023_AMAZONAS_ENERGIA_49a53.pdf" TargetMode="External"/><Relationship Id="rId60" Type="http://schemas.openxmlformats.org/officeDocument/2006/relationships/hyperlink" Target="https://www.mpam.mp.br/images/Transpar%C3%AAncia_2023/Mar%C3%A7o/NFs/Servi%C3%A7os/FATURA_57754_2023_OCA_f2277.pdf" TargetMode="External"/><Relationship Id="rId65" Type="http://schemas.openxmlformats.org/officeDocument/2006/relationships/hyperlink" Target="https://www.mpam.mp.br/images/Transpar%C3%AAncia_2023/Mar%C3%A7o/NFs/Servi%C3%A7os/NFS_11200_2023_SENCINET_57999.pdf" TargetMode="External"/><Relationship Id="rId81" Type="http://schemas.openxmlformats.org/officeDocument/2006/relationships/hyperlink" Target="https://www.mpam.mp.br/images/Transpar%C3%AAncia_2023/Mar%C3%A7o/NFs/Servi%C3%A7os/FATURA_57315_2023_OCA_3c335.pdf" TargetMode="External"/><Relationship Id="rId86" Type="http://schemas.openxmlformats.org/officeDocument/2006/relationships/hyperlink" Target="https://www.mpam.mp.br/images/Transpar%C3%AAncia_2023/Fevereiro/Notas_Fiscais/Servi%C3%A7os/NFS_4909_2023_JF_b26a0.pdf" TargetMode="External"/><Relationship Id="rId130" Type="http://schemas.openxmlformats.org/officeDocument/2006/relationships/hyperlink" Target="https://www.mpam.mp.br/images/CT_33-2022_-_MP-PGJ_f6e8b.pdf" TargetMode="External"/><Relationship Id="rId135" Type="http://schemas.openxmlformats.org/officeDocument/2006/relationships/hyperlink" Target="https://www.mpam.mp.br/images/3_TA_%C3%A0_CT_n.%C2%BA_010-2020_-_MP-PGJ_e1a55.pdf" TargetMode="External"/><Relationship Id="rId13" Type="http://schemas.openxmlformats.org/officeDocument/2006/relationships/hyperlink" Target="https://www.mpam.mp.br/images/CT_01-2022-MP-PGJ_b126b.pdf" TargetMode="External"/><Relationship Id="rId18" Type="http://schemas.openxmlformats.org/officeDocument/2006/relationships/hyperlink" Target="https://www.mpam.mp.br/images/CT_n%C2%BA_001.2021-MP-PGJ_3bc8f.pdf" TargetMode="External"/><Relationship Id="rId39" Type="http://schemas.openxmlformats.org/officeDocument/2006/relationships/hyperlink" Target="https://www.mpam.mp.br/images/Transpar%C3%AAncia_2023/Mar%C3%A7o/NFs/Servi%C3%A7os/FATURA_0300039293763_2023_OI_26014.pdf" TargetMode="External"/><Relationship Id="rId109" Type="http://schemas.openxmlformats.org/officeDocument/2006/relationships/hyperlink" Target="https://www.mpam.mp.br/images/3_TA_%C3%A0_CT_n.%C2%BA_018-2019_-_MP-PGJ_bcff4.pdf" TargetMode="External"/><Relationship Id="rId34" Type="http://schemas.openxmlformats.org/officeDocument/2006/relationships/hyperlink" Target="https://www.mpam.mp.br/images/Transpar%C3%AAncia_2023/Mar%C3%A7o/NFs/Servi%C3%A7os/NFS_10947_2023_SIDI_8bbe1.pdf" TargetMode="External"/><Relationship Id="rId50" Type="http://schemas.openxmlformats.org/officeDocument/2006/relationships/hyperlink" Target="https://www.mpam.mp.br/images/Transpar%C3%AAncia_2023/Mar%C3%A7o/NFs/Servi%C3%A7os/FATURA_300039299184_2023_OI_88fa3.pdf" TargetMode="External"/><Relationship Id="rId55" Type="http://schemas.openxmlformats.org/officeDocument/2006/relationships/hyperlink" Target="https://www.mpam.mp.br/images/Transpar%C3%AAncia_2023/Mar%C3%A7o/NFs/Servi%C3%A7os/FATURA_0300039300470_2023_OI_d6f69.pdf" TargetMode="External"/><Relationship Id="rId76" Type="http://schemas.openxmlformats.org/officeDocument/2006/relationships/hyperlink" Target="https://www.mpam.mp.br/images/Transpar%C3%AAncia_2023/Mar%C3%A7o/NFs/Servi%C3%A7os/NFS_11389_2023_SIDI_9fcee.pdf" TargetMode="External"/><Relationship Id="rId97" Type="http://schemas.openxmlformats.org/officeDocument/2006/relationships/hyperlink" Target="https://www.mpam.mp.br/images/4_TA_%C3%A0_CT_n.%C2%BA_024-2018_-_MP-PGJ_b7a86.pdf" TargetMode="External"/><Relationship Id="rId104" Type="http://schemas.openxmlformats.org/officeDocument/2006/relationships/hyperlink" Target="https://www.mpam.mp.br/images/1_TA_%C3%A0_CT_n.%C2%BA_019-2021_-_MP_-PGJ_9396e.pdf" TargetMode="External"/><Relationship Id="rId120" Type="http://schemas.openxmlformats.org/officeDocument/2006/relationships/hyperlink" Target="https://www.mpam.mp.br/images/CT_30-2022_-_MP-PGJ_e7dc4.pdf" TargetMode="External"/><Relationship Id="rId125" Type="http://schemas.openxmlformats.org/officeDocument/2006/relationships/hyperlink" Target="https://www.mpam.mp.br/images/Contratos/2022/Aditivos/1%C2%BA_TA_ao_CT_n%C2%BA_13-2021_MP-PGJ_8df32.pdf" TargetMode="External"/><Relationship Id="rId141" Type="http://schemas.openxmlformats.org/officeDocument/2006/relationships/hyperlink" Target="https://www.mpam.mp.br/images/CT_16-2022_-_MP-PGJ_2da83.pdf" TargetMode="External"/><Relationship Id="rId146" Type="http://schemas.openxmlformats.org/officeDocument/2006/relationships/hyperlink" Target="https://www.mpam.mp.br/images/1_TA_ao_CT_n.%C2%BA_035-2021_-_CORREIOS_87d3a.pdf" TargetMode="External"/><Relationship Id="rId7" Type="http://schemas.openxmlformats.org/officeDocument/2006/relationships/hyperlink" Target="https://www.mpam.mp.br/images/Transpar%C3%AAncia_2023/Fevereiro/Notas_Fiscais/Servi%C3%A7os/NFS_1097_2023_EFICAZ_2714f.pdf" TargetMode="External"/><Relationship Id="rId71" Type="http://schemas.openxmlformats.org/officeDocument/2006/relationships/hyperlink" Target="https://www.mpam.mp.br/images/Transpar%C3%AAncia_2023/Mar%C3%A7o/NFs/Servi%C3%A7os/FATURA_867462-02_2023_AMAZONAS_ENERGIA_1e9d6.pdf" TargetMode="External"/><Relationship Id="rId92" Type="http://schemas.openxmlformats.org/officeDocument/2006/relationships/hyperlink" Target="https://www.mpam.mp.br/images/2_TA_%C3%A0_CT_n.%C2%BA_005-2021_-_MP-PGJ_5538d.pdf" TargetMode="External"/><Relationship Id="rId2" Type="http://schemas.openxmlformats.org/officeDocument/2006/relationships/hyperlink" Target="https://www.mpam.mp.br/images/Transpar%C3%AAncia_2023/Fevereiro/Notas_Fiscais/Servi%C3%A7os/NFS_34605_2023_PRODAM_b8082.pdf" TargetMode="External"/><Relationship Id="rId29" Type="http://schemas.openxmlformats.org/officeDocument/2006/relationships/hyperlink" Target="https://www.mpam.mp.br/images/Transpar%C3%AAncia_2023/Mar%C3%A7o/NFs/Servi%C3%A7os/NFS_34606_2023_PRODAM_be33a.pdf" TargetMode="External"/><Relationship Id="rId24" Type="http://schemas.openxmlformats.org/officeDocument/2006/relationships/hyperlink" Target="https://www.mpam.mp.br/images/2%C2%BA_TA_ao_CT_n%C2%BA_10-2020_0d5e9.pdf" TargetMode="External"/><Relationship Id="rId40" Type="http://schemas.openxmlformats.org/officeDocument/2006/relationships/hyperlink" Target="https://www.mpam.mp.br/images/Transpar%C3%AAncia_2023/Mar%C3%A7o/NFs/Servi%C3%A7os/NFS_514919_2023_SOFTPLAN_63a38.pdf" TargetMode="External"/><Relationship Id="rId45" Type="http://schemas.openxmlformats.org/officeDocument/2006/relationships/hyperlink" Target="https://www.mpam.mp.br/images/Transpar%C3%AAncia_2023/Mar%C3%A7o/NFs/Servi%C3%A7os/NFS_68_2023_CASA_NOVA_59d38.pdf" TargetMode="External"/><Relationship Id="rId66" Type="http://schemas.openxmlformats.org/officeDocument/2006/relationships/hyperlink" Target="https://www.mpam.mp.br/images/Transpar%C3%AAncia_2023/Mar%C3%A7o/NFs/Servi%C3%A7os/NFS_2620_2023_G_REFRIGERA%C3%87%C3%83O_1a545.pdf" TargetMode="External"/><Relationship Id="rId87" Type="http://schemas.openxmlformats.org/officeDocument/2006/relationships/hyperlink" Target="https://www.mpam.mp.br/images/2%C2%BA_TA_ao_CT_n%C2%BA_10-2020_0d5e9.pdf" TargetMode="External"/><Relationship Id="rId110" Type="http://schemas.openxmlformats.org/officeDocument/2006/relationships/hyperlink" Target="https://www.mpam.mp.br/images/3_TA_%C3%A0_CT_n.%C2%BA_018-2019_-_MP-PGJ_bcff4.pdf" TargetMode="External"/><Relationship Id="rId115" Type="http://schemas.openxmlformats.org/officeDocument/2006/relationships/hyperlink" Target="https://www.mpam.mp.br/images/CC_n%C2%BA_008-2021-MP-PGJ_33452.pdf" TargetMode="External"/><Relationship Id="rId131" Type="http://schemas.openxmlformats.org/officeDocument/2006/relationships/hyperlink" Target="https://www.mpam.mp.br/images/CT_n%C2%BA_010-2021-_MP-PGJ_59035.pdf" TargetMode="External"/><Relationship Id="rId136" Type="http://schemas.openxmlformats.org/officeDocument/2006/relationships/hyperlink" Target="https://www.mpam.mp.br/images/3_TA_%C3%A0_CT_n.%C2%BA_010-2020_-_MP-PGJ_e1a55.pdf" TargetMode="External"/><Relationship Id="rId61" Type="http://schemas.openxmlformats.org/officeDocument/2006/relationships/hyperlink" Target="https://www.mpam.mp.br/images/Transpar%C3%AAncia_2023/Mar%C3%A7o/NFs/Servi%C3%A7os/FATURA_300039298521_2023_OI_905e5.pdf" TargetMode="External"/><Relationship Id="rId82" Type="http://schemas.openxmlformats.org/officeDocument/2006/relationships/hyperlink" Target="https://www.mpam.mp.br/images/Transpar%C3%AAncia_2023/Mar%C3%A7o/NFs/Servi%C3%A7os/FATURA_57315_2023_OCA_3c335.pdf" TargetMode="External"/><Relationship Id="rId19" Type="http://schemas.openxmlformats.org/officeDocument/2006/relationships/hyperlink" Target="https://www.mpam.mp.br/images/1%C2%BA_TAP_ao_CT_n%C2%BA_003-2019-MP-PGJ_baade.pdf" TargetMode="External"/><Relationship Id="rId14" Type="http://schemas.openxmlformats.org/officeDocument/2006/relationships/hyperlink" Target="https://www.mpam.mp.br/images/5%C2%BA_TA_ao_CT_04-2018_-_MPE-PGJ_7a147.pdf" TargetMode="External"/><Relationship Id="rId30" Type="http://schemas.openxmlformats.org/officeDocument/2006/relationships/hyperlink" Target="https://www.mpam.mp.br/images/Transpar%C3%AAncia_2023/Mar%C3%A7o/NFs/Servi%C3%A7os/FATURA_867462_01_2023_AMAZONAS_ENERGIA_c290c.pdf" TargetMode="External"/><Relationship Id="rId35" Type="http://schemas.openxmlformats.org/officeDocument/2006/relationships/hyperlink" Target="https://www.mpam.mp.br/images/Transpar%C3%AAncia_2023/Mar%C3%A7o/NFs/Servi%C3%A7os/NFS_2685_2023_GIBBOR_1997b.pdf" TargetMode="External"/><Relationship Id="rId56" Type="http://schemas.openxmlformats.org/officeDocument/2006/relationships/hyperlink" Target="https://www.mpam.mp.br/images/Transpar%C3%AAncia_2023/Mar%C3%A7o/NFs/Servi%C3%A7os/FATURA_237538611_2023_SAAE_ITA_8833b.pdf" TargetMode="External"/><Relationship Id="rId77" Type="http://schemas.openxmlformats.org/officeDocument/2006/relationships/hyperlink" Target="https://www.mpam.mp.br/images/Transpar%C3%AAncia_2023/Mar%C3%A7o/NFs/Servi%C3%A7os/NFS_1113_2023_EFICAZ_0c256.pdf" TargetMode="External"/><Relationship Id="rId100" Type="http://schemas.openxmlformats.org/officeDocument/2006/relationships/hyperlink" Target="https://www.mpam.mp.br/images/1_TA_ao_CT_n.%C2%BA_032-2021_-_MP-PGJ_3f6a6.pdf" TargetMode="External"/><Relationship Id="rId105" Type="http://schemas.openxmlformats.org/officeDocument/2006/relationships/hyperlink" Target="https://www.mpam.mp.br/images/2_TA_%C3%A0_CT_n.%C2%BA_005-2021_-_MP-PGJ_5538d.pdf" TargetMode="External"/><Relationship Id="rId126" Type="http://schemas.openxmlformats.org/officeDocument/2006/relationships/hyperlink" Target="https://www.mpam.mp.br/images/Contratos/2022/Aditivos/1%C2%BA_TA_ao_CT_n%C2%BA_13-2021_MP-PGJ_8df32.pdf" TargetMode="External"/><Relationship Id="rId147" Type="http://schemas.openxmlformats.org/officeDocument/2006/relationships/hyperlink" Target="https://www.mpam.mp.br/images/Transpar%C3%AAncia_2023/Mar%C3%A7o/NFs/Servi%C3%A7os/FATURA_69805580_2023_AMAZONAS_ENERGIA_1b7f7.pdf" TargetMode="External"/><Relationship Id="rId8" Type="http://schemas.openxmlformats.org/officeDocument/2006/relationships/hyperlink" Target="https://www.mpam.mp.br/images/Transpar%C3%AAncia_2023/Fevereiro/Notas_Fiscais/Servi%C3%A7os/NFS_7_2023_EYES_3ba6e.pdf" TargetMode="External"/><Relationship Id="rId51" Type="http://schemas.openxmlformats.org/officeDocument/2006/relationships/hyperlink" Target="https://www.mpam.mp.br/images/Transpar%C3%AAncia_2023/Mar%C3%A7o/NFs/Servi%C3%A7os/FATURA_300039299184_2023_OI_88fa3.pdf" TargetMode="External"/><Relationship Id="rId72" Type="http://schemas.openxmlformats.org/officeDocument/2006/relationships/hyperlink" Target="https://www.mpam.mp.br/images/Transpar%C3%AAncia_2023/Mar%C3%A7o/NFs/Servi%C3%A7os/FATURA_869937-02_2023_AMAZONAS_ENERGIA_8fa1d.pdf" TargetMode="External"/><Relationship Id="rId93" Type="http://schemas.openxmlformats.org/officeDocument/2006/relationships/hyperlink" Target="https://www.mpam.mp.br/images/2_TA_%C3%A0_CT_n.%C2%BA_005-2021_-_MP-PGJ_5538d.pdf" TargetMode="External"/><Relationship Id="rId98" Type="http://schemas.openxmlformats.org/officeDocument/2006/relationships/hyperlink" Target="https://www.mpam.mp.br/images/CC_n%C2%BA_008-2021-MP-PGJ_33452.pdf" TargetMode="External"/><Relationship Id="rId121" Type="http://schemas.openxmlformats.org/officeDocument/2006/relationships/hyperlink" Target="https://www.mpam.mp.br/images/CT_16-2022_-_MP-PGJ_2da83.pdf" TargetMode="External"/><Relationship Id="rId142" Type="http://schemas.openxmlformats.org/officeDocument/2006/relationships/hyperlink" Target="https://www.mpam.mp.br/images/CT_16-2022_-_MP-PGJ_2da83.pdf" TargetMode="External"/><Relationship Id="rId3" Type="http://schemas.openxmlformats.org/officeDocument/2006/relationships/hyperlink" Target="https://www.mpam.mp.br/images/Transpar%C3%AAncia_2023/Fevereiro/Notas_Fiscais/Servi%C3%A7os/NFS_406_2023_EYES_f9760.pdf" TargetMode="External"/><Relationship Id="rId25" Type="http://schemas.openxmlformats.org/officeDocument/2006/relationships/hyperlink" Target="https://www.mpam.mp.br/images/Transpar%C3%AAncia_2023/Mar%C3%A7o/NFs/Servi%C3%A7os/FATURA_65243_2023_CORREIOS_ff9a6.pdf" TargetMode="External"/><Relationship Id="rId46" Type="http://schemas.openxmlformats.org/officeDocument/2006/relationships/hyperlink" Target="https://www.mpam.mp.br/images/Transpar%C3%AAncia_2023/Mar%C3%A7o/NFs/Servi%C3%A7os/FATURA_0300039295821_2023_OI_067e1.pdf" TargetMode="External"/><Relationship Id="rId67" Type="http://schemas.openxmlformats.org/officeDocument/2006/relationships/hyperlink" Target="https://www.mpam.mp.br/images/Transpar%C3%AAncia_2023/Mar%C3%A7o/NFs/Servi%C3%A7os/NFS_2620_2023_G_REFRIGERA%C3%87%C3%83O_1a545.pdf" TargetMode="External"/><Relationship Id="rId116" Type="http://schemas.openxmlformats.org/officeDocument/2006/relationships/hyperlink" Target="https://www.mpam.mp.br/images/CCT_06-2022_-_MP-PGJ_b19f3.pdf" TargetMode="External"/><Relationship Id="rId137" Type="http://schemas.openxmlformats.org/officeDocument/2006/relationships/hyperlink" Target="https://www.mpam.mp.br/images/CT_N%C2%BA_002-2020-MP-PGJ_ae08b.pdf" TargetMode="External"/><Relationship Id="rId20" Type="http://schemas.openxmlformats.org/officeDocument/2006/relationships/hyperlink" Target="https://www.mpam.mp.br/images/4_TA_%C3%A0_CT_n.%C2%BA_020-2018_-PGJ-MP_f580a.pdf" TargetMode="External"/><Relationship Id="rId41" Type="http://schemas.openxmlformats.org/officeDocument/2006/relationships/hyperlink" Target="https://www.mpam.mp.br/images/Transpar%C3%AAncia_2023/Mar%C3%A7o/NFs/Servi%C3%A7os/NFS_514918_2023_SOFTPLAN_ec5a5.pdf" TargetMode="External"/><Relationship Id="rId62" Type="http://schemas.openxmlformats.org/officeDocument/2006/relationships/hyperlink" Target="https://www.mpam.mp.br/images/Transpar%C3%AAncia_2023/Mar%C3%A7o/NFs/Servi%C3%A7os/NFS_2051017_2023_TRIVALE_90b2d.pdf" TargetMode="External"/><Relationship Id="rId83" Type="http://schemas.openxmlformats.org/officeDocument/2006/relationships/hyperlink" Target="https://www.mpam.mp.br/images/Transpar%C3%AAncia_2023/Mar%C3%A7o/NFs/Servi%C3%A7os/NFS_2667_2023_G_REFRIGERA%C3%87%C3%83O_df863.pdf" TargetMode="External"/><Relationship Id="rId88" Type="http://schemas.openxmlformats.org/officeDocument/2006/relationships/hyperlink" Target="https://www.mpam.mp.br/images/1_TA_%C3%A0_CT_n.%C2%BA_012-2021_-_MP-PGJ_e4d42.pdf" TargetMode="External"/><Relationship Id="rId111" Type="http://schemas.openxmlformats.org/officeDocument/2006/relationships/hyperlink" Target="https://www.mpam.mp.br/images/3_TA_%C3%A0_CT_n.%C2%BA_018-2019_-_MP-PGJ_bcff4.pdf" TargetMode="External"/><Relationship Id="rId132" Type="http://schemas.openxmlformats.org/officeDocument/2006/relationships/hyperlink" Target="https://www.mpam.mp.br/images/2_TA_%C3%A0_CT_n.%C2%BA_005-2021_-_MP-PGJ_5538d.pdf" TargetMode="External"/><Relationship Id="rId15" Type="http://schemas.openxmlformats.org/officeDocument/2006/relationships/hyperlink" Target="https://www.mpam.mp.br/images/5%C2%BA_TA_ao_CT_04-2018_-_MPE-PGJ_7a147.pdf" TargetMode="External"/><Relationship Id="rId36" Type="http://schemas.openxmlformats.org/officeDocument/2006/relationships/hyperlink" Target="https://www.mpam.mp.br/images/Transpar%C3%AAncia_2023/Mar%C3%A7o/NFs/Servi%C3%A7os/NFS_1985_2023_TN_cc202.pdf" TargetMode="External"/><Relationship Id="rId57" Type="http://schemas.openxmlformats.org/officeDocument/2006/relationships/hyperlink" Target="https://www.mpam.mp.br/images/Transpar%C3%AAncia_2023/Mar%C3%A7o/NFs/Servi%C3%A7os/MEMORANDO_27_2023_TJ_190c5.pdf" TargetMode="External"/><Relationship Id="rId106" Type="http://schemas.openxmlformats.org/officeDocument/2006/relationships/hyperlink" Target="https://www.mpam.mp.br/images/1%C2%BA_TA_ao_CT_n%C2%BA_8-2021_-_MP-PGJ_e3290.pdf" TargetMode="External"/><Relationship Id="rId127" Type="http://schemas.openxmlformats.org/officeDocument/2006/relationships/hyperlink" Target="https://www.mpam.mp.br/images/Contratos/2022/Contrato/CT_25-2022_-_MP-PGJ_8363e.pdf" TargetMode="External"/><Relationship Id="rId10" Type="http://schemas.openxmlformats.org/officeDocument/2006/relationships/hyperlink" Target="https://www.mpam.mp.br/images/Transpar%C3%AAncia_2023/Fevereiro/Notas_Fiscais/Servi%C3%A7os/NFS_4668_2023_ELEVADORES_86d6b.pdf" TargetMode="External"/><Relationship Id="rId31" Type="http://schemas.openxmlformats.org/officeDocument/2006/relationships/hyperlink" Target="https://www.mpam.mp.br/images/Transpar%C3%AAncia_2023/Mar%C3%A7o/NFs/Servi%C3%A7os/FATURA_867462_01_2023_AMAZONAS_ENERGIA_c290c.pdf" TargetMode="External"/><Relationship Id="rId52" Type="http://schemas.openxmlformats.org/officeDocument/2006/relationships/hyperlink" Target="https://www.mpam.mp.br/images/Transpar%C3%AAncia_2023/Mar%C3%A7o/NFs/Servi%C3%A7os/FATURA_427312_2023_MANAUS_AMBIENTAL_705f0.pdf" TargetMode="External"/><Relationship Id="rId73" Type="http://schemas.openxmlformats.org/officeDocument/2006/relationships/hyperlink" Target="https://www.mpam.mp.br/images/Transpar%C3%AAncia_2023/Mar%C3%A7o/NFs/Servi%C3%A7os/FATURA_869937-02_2023_AMAZONAS_ENERGIA_8fa1d.pdf" TargetMode="External"/><Relationship Id="rId78" Type="http://schemas.openxmlformats.org/officeDocument/2006/relationships/hyperlink" Target="https://www.mpam.mp.br/images/Transpar%C3%AAncia_2023/Mar%C3%A7o/NFs/Servi%C3%A7os/NFS_1114_2023_EFICAZ_9bec7.pdf" TargetMode="External"/><Relationship Id="rId94" Type="http://schemas.openxmlformats.org/officeDocument/2006/relationships/hyperlink" Target="https://www.mpam.mp.br/images/Contratos/2022/Aditivos/5%C2%BA_TA_ao_CT_n%C2%BA_035-2018_-_OI_SA_27312.pdf" TargetMode="External"/><Relationship Id="rId99" Type="http://schemas.openxmlformats.org/officeDocument/2006/relationships/hyperlink" Target="https://www.mpam.mp.br/images/1_TA_ao_CT_n.%C2%BA_032-2021_-_MP-PGJ_3f6a6.pdf" TargetMode="External"/><Relationship Id="rId101" Type="http://schemas.openxmlformats.org/officeDocument/2006/relationships/hyperlink" Target="https://www.mpam.mp.br/images/1_TA_%C3%A0_CT_n.%C2%BA_019-2021_-_MP_-PGJ_9396e.pdf" TargetMode="External"/><Relationship Id="rId122" Type="http://schemas.openxmlformats.org/officeDocument/2006/relationships/hyperlink" Target="https://www.mpam.mp.br/images/1_TA_ao_CT_n.%C2%BA_032-2021_-_MP-PGJ_3f6a6.pdf" TargetMode="External"/><Relationship Id="rId143" Type="http://schemas.openxmlformats.org/officeDocument/2006/relationships/hyperlink" Target="https://www.mpam.mp.br/images/1_TA_%C3%A0_CT_n.%C2%BA_022-2021_-_MP-PGJ_a9a83.pdf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3/Fevereiro/Notas_Fiscais/Servi%C3%A7os/NFS_405_2023_EYES_94301.pdf" TargetMode="External"/><Relationship Id="rId9" Type="http://schemas.openxmlformats.org/officeDocument/2006/relationships/hyperlink" Target="https://www.mpam.mp.br/images/Transpar%C3%AAncia_2023/Fevereiro/Notas_Fiscais/Servi%C3%A7os/NFS_4669_2023_ELEVADORES_24315.pdf" TargetMode="External"/><Relationship Id="rId26" Type="http://schemas.openxmlformats.org/officeDocument/2006/relationships/hyperlink" Target="https://www.mpam.mp.br/images/Transpar%C3%AAncia_2023/Mar%C3%A7o/NFs/Servi%C3%A7os/NFS_33866_2022_PRODAM_5e140.pdf" TargetMode="External"/><Relationship Id="rId47" Type="http://schemas.openxmlformats.org/officeDocument/2006/relationships/hyperlink" Target="https://www.mpam.mp.br/images/Transpar%C3%AAncia_2023/Mar%C3%A7o/NFs/Servi%C3%A7os/FATURA_300039294434_2023_OI_8f109.pdf" TargetMode="External"/><Relationship Id="rId68" Type="http://schemas.openxmlformats.org/officeDocument/2006/relationships/hyperlink" Target="https://www.mpam.mp.br/images/Transpar%C3%AAncia_2023/Mar%C3%A7o/NFs/Servi%C3%A7os/NFS_468_2023_DAHORA_5f320.pdf" TargetMode="External"/><Relationship Id="rId89" Type="http://schemas.openxmlformats.org/officeDocument/2006/relationships/hyperlink" Target="https://www.mpam.mp.br/images/1_TA_ao_CT_n.%C2%BA_006-2021_-_MP-PGJ_3d1d3.pdf" TargetMode="External"/><Relationship Id="rId112" Type="http://schemas.openxmlformats.org/officeDocument/2006/relationships/hyperlink" Target="https://www.mpam.mp.br/images/3_TA_%C3%A0_CT_n.%C2%BA_018-2019_-_MP-PGJ_bcff4.pdf" TargetMode="External"/><Relationship Id="rId133" Type="http://schemas.openxmlformats.org/officeDocument/2006/relationships/hyperlink" Target="https://www.mpam.mp.br/images/3%C2%BA_TA_ao_CT_02-2019_-_MP-PGJ_92570.pdf" TargetMode="External"/><Relationship Id="rId16" Type="http://schemas.openxmlformats.org/officeDocument/2006/relationships/hyperlink" Target="https://www.mpam.mp.br/images/1_TA_%C3%A0_CT_n.%C2%BA_033-2021_-_MP-PGJ_484f5.pdf" TargetMode="External"/><Relationship Id="rId37" Type="http://schemas.openxmlformats.org/officeDocument/2006/relationships/hyperlink" Target="https://www.mpam.mp.br/images/Transpar%C3%AAncia_2023/Mar%C3%A7o/NFs/Servi%C3%A7os/FATURA_101126_2023_MANAUS_AMBIENTAL_8e497.pdf" TargetMode="External"/><Relationship Id="rId58" Type="http://schemas.openxmlformats.org/officeDocument/2006/relationships/hyperlink" Target="https://www.mpam.mp.br/images/Transpar%C3%AAncia_2023/Mar%C3%A7o/NFs/Servi%C3%A7os/NFS_1138_2023_4DEAL_c3e7c.pdf" TargetMode="External"/><Relationship Id="rId79" Type="http://schemas.openxmlformats.org/officeDocument/2006/relationships/hyperlink" Target="https://www.mpam.mp.br/images/Transpar%C3%AAncia_2023/Mar%C3%A7o/NFs/Servi%C3%A7os/NFS_1114_2023_EFICAZ_9bec7.pdf" TargetMode="External"/><Relationship Id="rId102" Type="http://schemas.openxmlformats.org/officeDocument/2006/relationships/hyperlink" Target="https://www.mpam.mp.br/images/1_TA_%C3%A0_CT_n.%C2%BA_019-2021_-_MP_-PGJ_9396e.pdf" TargetMode="External"/><Relationship Id="rId123" Type="http://schemas.openxmlformats.org/officeDocument/2006/relationships/hyperlink" Target="https://www.mpam.mp.br/images/3_TA_%C3%A0_CT_n.%C2%BA_015-2020_-_MP-PGJ_d18fa.pdf" TargetMode="External"/><Relationship Id="rId144" Type="http://schemas.openxmlformats.org/officeDocument/2006/relationships/hyperlink" Target="https://www.mpam.mp.br/images/Contratos/2022/Contrato/CT_25-2022_-_MP-PGJ_8363e.pdf" TargetMode="External"/><Relationship Id="rId90" Type="http://schemas.openxmlformats.org/officeDocument/2006/relationships/hyperlink" Target="https://www.mpam.mp.br/images/1_TA_%C3%A0_CT_n.%C2%BA_012-2021_-_MP-PGJ_e4d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zoomScale="85" zoomScaleNormal="85" zoomScaleSheetLayoutView="80" workbookViewId="0">
      <selection activeCell="J18" sqref="J1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customWidth="1"/>
    <col min="9" max="9" width="17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33" t="str">
        <f>[1]Bens!A2</f>
        <v>MARÇO/2023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0.25">
      <c r="A3" s="34" t="s">
        <v>0</v>
      </c>
      <c r="B3" s="34"/>
      <c r="C3" s="34"/>
      <c r="D3" s="34"/>
      <c r="E3" s="34"/>
      <c r="G3" s="4"/>
      <c r="H3" s="4"/>
      <c r="I3" s="4"/>
      <c r="J3" s="1"/>
    </row>
    <row r="5" spans="1:13" ht="18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ht="31.5">
      <c r="A6" s="5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3" s="17" customFormat="1" ht="135">
      <c r="A7" s="8" t="s">
        <v>15</v>
      </c>
      <c r="B7" s="9">
        <v>1</v>
      </c>
      <c r="C7" s="10" t="s">
        <v>16</v>
      </c>
      <c r="D7" s="11" t="s">
        <v>17</v>
      </c>
      <c r="E7" s="12" t="s">
        <v>18</v>
      </c>
      <c r="F7" s="13" t="s">
        <v>19</v>
      </c>
      <c r="G7" s="14">
        <v>44971</v>
      </c>
      <c r="H7" s="10" t="s">
        <v>20</v>
      </c>
      <c r="I7" s="15">
        <v>1749.95</v>
      </c>
      <c r="J7" s="16">
        <v>44992</v>
      </c>
      <c r="K7" s="11" t="s">
        <v>21</v>
      </c>
      <c r="L7" s="15">
        <v>1749.95</v>
      </c>
      <c r="M7" s="10" t="s">
        <v>22</v>
      </c>
    </row>
    <row r="8" spans="1:13" s="17" customFormat="1" ht="120">
      <c r="A8" s="8" t="s">
        <v>15</v>
      </c>
      <c r="B8" s="9">
        <v>2</v>
      </c>
      <c r="C8" s="10" t="s">
        <v>23</v>
      </c>
      <c r="D8" s="11" t="s">
        <v>24</v>
      </c>
      <c r="E8" s="12" t="s">
        <v>25</v>
      </c>
      <c r="F8" s="13" t="s">
        <v>26</v>
      </c>
      <c r="G8" s="14">
        <v>44971</v>
      </c>
      <c r="H8" s="10" t="s">
        <v>27</v>
      </c>
      <c r="I8" s="18">
        <v>36214.730000000003</v>
      </c>
      <c r="J8" s="16">
        <v>44992</v>
      </c>
      <c r="K8" s="11" t="s">
        <v>21</v>
      </c>
      <c r="L8" s="15">
        <f>34403.99+1810.74</f>
        <v>36214.729999999996</v>
      </c>
      <c r="M8" s="10" t="s">
        <v>28</v>
      </c>
    </row>
    <row r="9" spans="1:13" s="17" customFormat="1" ht="120">
      <c r="A9" s="8" t="s">
        <v>15</v>
      </c>
      <c r="B9" s="9">
        <v>3</v>
      </c>
      <c r="C9" s="10" t="s">
        <v>29</v>
      </c>
      <c r="D9" s="11" t="s">
        <v>30</v>
      </c>
      <c r="E9" s="12" t="s">
        <v>31</v>
      </c>
      <c r="F9" s="13" t="s">
        <v>32</v>
      </c>
      <c r="G9" s="14">
        <v>44971</v>
      </c>
      <c r="H9" s="10" t="s">
        <v>33</v>
      </c>
      <c r="I9" s="15">
        <v>9000</v>
      </c>
      <c r="J9" s="16">
        <v>44992</v>
      </c>
      <c r="K9" s="11" t="s">
        <v>21</v>
      </c>
      <c r="L9" s="15">
        <v>9000</v>
      </c>
      <c r="M9" s="10" t="s">
        <v>34</v>
      </c>
    </row>
    <row r="10" spans="1:13" s="17" customFormat="1" ht="120">
      <c r="A10" s="8" t="s">
        <v>15</v>
      </c>
      <c r="B10" s="9">
        <v>4</v>
      </c>
      <c r="C10" s="10" t="s">
        <v>29</v>
      </c>
      <c r="D10" s="11" t="s">
        <v>30</v>
      </c>
      <c r="E10" s="12" t="s">
        <v>35</v>
      </c>
      <c r="F10" s="13" t="s">
        <v>36</v>
      </c>
      <c r="G10" s="14">
        <v>44972</v>
      </c>
      <c r="H10" s="10" t="s">
        <v>37</v>
      </c>
      <c r="I10" s="15">
        <v>3352.63</v>
      </c>
      <c r="J10" s="16">
        <v>44991</v>
      </c>
      <c r="K10" s="11" t="s">
        <v>21</v>
      </c>
      <c r="L10" s="15">
        <v>3352.63</v>
      </c>
      <c r="M10" s="10" t="s">
        <v>38</v>
      </c>
    </row>
    <row r="11" spans="1:13" s="17" customFormat="1" ht="105">
      <c r="A11" s="8" t="s">
        <v>15</v>
      </c>
      <c r="B11" s="9">
        <v>5</v>
      </c>
      <c r="C11" s="10" t="s">
        <v>39</v>
      </c>
      <c r="D11" s="11" t="s">
        <v>40</v>
      </c>
      <c r="E11" s="12" t="s">
        <v>41</v>
      </c>
      <c r="F11" s="13" t="s">
        <v>42</v>
      </c>
      <c r="G11" s="14">
        <v>44972</v>
      </c>
      <c r="H11" s="10" t="s">
        <v>43</v>
      </c>
      <c r="I11" s="18">
        <v>2703.33</v>
      </c>
      <c r="J11" s="16">
        <v>44991</v>
      </c>
      <c r="K11" s="11" t="s">
        <v>21</v>
      </c>
      <c r="L11" s="15">
        <f>2584.38+118.95</f>
        <v>2703.33</v>
      </c>
      <c r="M11" s="10" t="s">
        <v>44</v>
      </c>
    </row>
    <row r="12" spans="1:13" s="17" customFormat="1" ht="120">
      <c r="A12" s="8" t="s">
        <v>15</v>
      </c>
      <c r="B12" s="9">
        <v>6</v>
      </c>
      <c r="C12" s="10" t="s">
        <v>16</v>
      </c>
      <c r="D12" s="11" t="s">
        <v>17</v>
      </c>
      <c r="E12" s="12" t="s">
        <v>45</v>
      </c>
      <c r="F12" s="13" t="s">
        <v>46</v>
      </c>
      <c r="G12" s="14">
        <v>44972</v>
      </c>
      <c r="H12" s="10" t="s">
        <v>47</v>
      </c>
      <c r="I12" s="15">
        <v>1633.29</v>
      </c>
      <c r="J12" s="16">
        <v>44991</v>
      </c>
      <c r="K12" s="11" t="s">
        <v>21</v>
      </c>
      <c r="L12" s="15">
        <v>1633.29</v>
      </c>
      <c r="M12" s="10" t="s">
        <v>48</v>
      </c>
    </row>
    <row r="13" spans="1:13" s="17" customFormat="1" ht="120">
      <c r="A13" s="8" t="s">
        <v>15</v>
      </c>
      <c r="B13" s="9">
        <v>7</v>
      </c>
      <c r="C13" s="10" t="s">
        <v>16</v>
      </c>
      <c r="D13" s="11" t="s">
        <v>17</v>
      </c>
      <c r="E13" s="12" t="s">
        <v>45</v>
      </c>
      <c r="F13" s="13" t="s">
        <v>46</v>
      </c>
      <c r="G13" s="14">
        <v>44972</v>
      </c>
      <c r="H13" s="10" t="s">
        <v>49</v>
      </c>
      <c r="I13" s="15">
        <v>116.66</v>
      </c>
      <c r="J13" s="16">
        <v>44991</v>
      </c>
      <c r="K13" s="11" t="s">
        <v>21</v>
      </c>
      <c r="L13" s="15">
        <v>116.66</v>
      </c>
      <c r="M13" s="10" t="s">
        <v>48</v>
      </c>
    </row>
    <row r="14" spans="1:13" s="17" customFormat="1" ht="105">
      <c r="A14" s="8" t="s">
        <v>15</v>
      </c>
      <c r="B14" s="9">
        <v>8</v>
      </c>
      <c r="C14" s="10" t="s">
        <v>29</v>
      </c>
      <c r="D14" s="11" t="s">
        <v>30</v>
      </c>
      <c r="E14" s="12" t="s">
        <v>50</v>
      </c>
      <c r="F14" s="13" t="s">
        <v>51</v>
      </c>
      <c r="G14" s="14">
        <v>44972</v>
      </c>
      <c r="H14" s="10" t="s">
        <v>52</v>
      </c>
      <c r="I14" s="15">
        <v>3352.63</v>
      </c>
      <c r="J14" s="16">
        <v>44991</v>
      </c>
      <c r="K14" s="11" t="s">
        <v>21</v>
      </c>
      <c r="L14" s="15">
        <v>3352.63</v>
      </c>
      <c r="M14" s="10" t="s">
        <v>53</v>
      </c>
    </row>
    <row r="15" spans="1:13" s="17" customFormat="1" ht="120">
      <c r="A15" s="8" t="s">
        <v>15</v>
      </c>
      <c r="B15" s="9">
        <v>9</v>
      </c>
      <c r="C15" s="10" t="s">
        <v>54</v>
      </c>
      <c r="D15" s="11" t="s">
        <v>55</v>
      </c>
      <c r="E15" s="12" t="s">
        <v>56</v>
      </c>
      <c r="F15" s="13" t="s">
        <v>57</v>
      </c>
      <c r="G15" s="14">
        <v>44972</v>
      </c>
      <c r="H15" s="10" t="s">
        <v>58</v>
      </c>
      <c r="I15" s="15">
        <v>4800</v>
      </c>
      <c r="J15" s="16">
        <v>44991</v>
      </c>
      <c r="K15" s="11" t="s">
        <v>21</v>
      </c>
      <c r="L15" s="15">
        <f>4587.36+212.64</f>
        <v>4800</v>
      </c>
      <c r="M15" s="10" t="s">
        <v>59</v>
      </c>
    </row>
    <row r="16" spans="1:13" s="17" customFormat="1" ht="120">
      <c r="A16" s="8" t="s">
        <v>15</v>
      </c>
      <c r="B16" s="9">
        <v>10</v>
      </c>
      <c r="C16" s="10" t="s">
        <v>54</v>
      </c>
      <c r="D16" s="11" t="s">
        <v>55</v>
      </c>
      <c r="E16" s="12" t="s">
        <v>60</v>
      </c>
      <c r="F16" s="13" t="s">
        <v>61</v>
      </c>
      <c r="G16" s="14">
        <v>44972</v>
      </c>
      <c r="H16" s="10" t="s">
        <v>62</v>
      </c>
      <c r="I16" s="18">
        <v>4800</v>
      </c>
      <c r="J16" s="16">
        <v>44991</v>
      </c>
      <c r="K16" s="11" t="s">
        <v>21</v>
      </c>
      <c r="L16" s="15">
        <f>4587.36+212.64</f>
        <v>4800</v>
      </c>
      <c r="M16" s="10" t="s">
        <v>63</v>
      </c>
    </row>
    <row r="17" spans="1:13" s="17" customFormat="1" ht="135">
      <c r="A17" s="8" t="s">
        <v>64</v>
      </c>
      <c r="B17" s="9">
        <v>11</v>
      </c>
      <c r="C17" s="10" t="s">
        <v>65</v>
      </c>
      <c r="D17" s="11" t="s">
        <v>66</v>
      </c>
      <c r="E17" s="12" t="s">
        <v>67</v>
      </c>
      <c r="F17" s="13" t="s">
        <v>68</v>
      </c>
      <c r="G17" s="14">
        <v>44985</v>
      </c>
      <c r="H17" s="10" t="s">
        <v>69</v>
      </c>
      <c r="I17" s="15">
        <v>9300</v>
      </c>
      <c r="J17" s="16">
        <v>44986</v>
      </c>
      <c r="K17" s="11" t="s">
        <v>70</v>
      </c>
      <c r="L17" s="15">
        <f>7719+465+93</f>
        <v>8277</v>
      </c>
      <c r="M17" s="10" t="s">
        <v>71</v>
      </c>
    </row>
    <row r="18" spans="1:13" s="17" customFormat="1" ht="105">
      <c r="A18" s="8" t="s">
        <v>64</v>
      </c>
      <c r="B18" s="9">
        <v>12</v>
      </c>
      <c r="C18" s="10" t="s">
        <v>65</v>
      </c>
      <c r="D18" s="11" t="s">
        <v>66</v>
      </c>
      <c r="E18" s="19" t="s">
        <v>72</v>
      </c>
      <c r="F18" s="13" t="s">
        <v>73</v>
      </c>
      <c r="G18" s="14">
        <v>44985</v>
      </c>
      <c r="H18" s="10" t="s">
        <v>74</v>
      </c>
      <c r="I18" s="15">
        <v>217635.23</v>
      </c>
      <c r="J18" s="16">
        <v>44986</v>
      </c>
      <c r="K18" s="11" t="s">
        <v>70</v>
      </c>
      <c r="L18" s="15">
        <f>185223.13+10881.76+2176.35</f>
        <v>198281.24000000002</v>
      </c>
      <c r="M18" s="10" t="s">
        <v>75</v>
      </c>
    </row>
    <row r="19" spans="1:13" s="17" customFormat="1" ht="120">
      <c r="A19" s="8" t="s">
        <v>64</v>
      </c>
      <c r="B19" s="9">
        <v>13</v>
      </c>
      <c r="C19" s="20" t="s">
        <v>76</v>
      </c>
      <c r="D19" s="21" t="s">
        <v>77</v>
      </c>
      <c r="E19" s="22" t="s">
        <v>78</v>
      </c>
      <c r="F19" s="23" t="s">
        <v>79</v>
      </c>
      <c r="G19" s="14">
        <v>44985</v>
      </c>
      <c r="H19" s="10" t="s">
        <v>80</v>
      </c>
      <c r="I19" s="15">
        <v>59583.32</v>
      </c>
      <c r="J19" s="16">
        <v>44986</v>
      </c>
      <c r="K19" s="11" t="s">
        <v>70</v>
      </c>
      <c r="L19" s="15">
        <f>49156.23+893.75+2979.17</f>
        <v>53029.15</v>
      </c>
      <c r="M19" s="10" t="s">
        <v>81</v>
      </c>
    </row>
    <row r="20" spans="1:13" s="17" customFormat="1" ht="150">
      <c r="A20" s="8" t="s">
        <v>64</v>
      </c>
      <c r="B20" s="9">
        <v>14</v>
      </c>
      <c r="C20" s="10" t="s">
        <v>82</v>
      </c>
      <c r="D20" s="11" t="s">
        <v>83</v>
      </c>
      <c r="E20" s="12" t="s">
        <v>84</v>
      </c>
      <c r="F20" s="13" t="s">
        <v>85</v>
      </c>
      <c r="G20" s="14">
        <v>44987</v>
      </c>
      <c r="H20" s="10" t="s">
        <v>86</v>
      </c>
      <c r="I20" s="15">
        <v>6186.44</v>
      </c>
      <c r="J20" s="14">
        <v>44991</v>
      </c>
      <c r="K20" s="11" t="s">
        <v>70</v>
      </c>
      <c r="L20" s="15">
        <v>6186.44</v>
      </c>
      <c r="M20" s="10" t="s">
        <v>87</v>
      </c>
    </row>
    <row r="21" spans="1:13" s="17" customFormat="1" ht="120">
      <c r="A21" s="8" t="s">
        <v>64</v>
      </c>
      <c r="B21" s="9">
        <v>15</v>
      </c>
      <c r="C21" s="10" t="s">
        <v>23</v>
      </c>
      <c r="D21" s="11" t="s">
        <v>88</v>
      </c>
      <c r="E21" s="12" t="s">
        <v>89</v>
      </c>
      <c r="F21" s="13" t="s">
        <v>90</v>
      </c>
      <c r="G21" s="14">
        <v>44987</v>
      </c>
      <c r="H21" s="10" t="s">
        <v>91</v>
      </c>
      <c r="I21" s="18">
        <v>3263.97</v>
      </c>
      <c r="J21" s="14">
        <v>44991</v>
      </c>
      <c r="K21" s="11" t="s">
        <v>70</v>
      </c>
      <c r="L21" s="15">
        <f>3100.77+163.2</f>
        <v>3263.97</v>
      </c>
      <c r="M21" s="10" t="s">
        <v>92</v>
      </c>
    </row>
    <row r="22" spans="1:13" s="17" customFormat="1" ht="135">
      <c r="A22" s="8" t="s">
        <v>64</v>
      </c>
      <c r="B22" s="9">
        <v>16</v>
      </c>
      <c r="C22" s="10" t="s">
        <v>93</v>
      </c>
      <c r="D22" s="11" t="s">
        <v>94</v>
      </c>
      <c r="E22" s="12" t="s">
        <v>95</v>
      </c>
      <c r="F22" s="13" t="s">
        <v>96</v>
      </c>
      <c r="G22" s="14">
        <v>44987</v>
      </c>
      <c r="H22" s="10" t="s">
        <v>97</v>
      </c>
      <c r="I22" s="15">
        <v>2275.63</v>
      </c>
      <c r="J22" s="14">
        <v>44991</v>
      </c>
      <c r="K22" s="11" t="s">
        <v>70</v>
      </c>
      <c r="L22" s="15">
        <f>2161.85+113.78</f>
        <v>2275.63</v>
      </c>
      <c r="M22" s="10" t="s">
        <v>98</v>
      </c>
    </row>
    <row r="23" spans="1:13" s="17" customFormat="1" ht="120">
      <c r="A23" s="8" t="s">
        <v>64</v>
      </c>
      <c r="B23" s="9">
        <v>17</v>
      </c>
      <c r="C23" s="10" t="s">
        <v>99</v>
      </c>
      <c r="D23" s="11" t="s">
        <v>100</v>
      </c>
      <c r="E23" s="24" t="s">
        <v>101</v>
      </c>
      <c r="F23" s="13" t="s">
        <v>102</v>
      </c>
      <c r="G23" s="14">
        <v>44987</v>
      </c>
      <c r="H23" s="10" t="s">
        <v>103</v>
      </c>
      <c r="I23" s="15">
        <v>2850</v>
      </c>
      <c r="J23" s="14">
        <v>44991</v>
      </c>
      <c r="K23" s="11" t="s">
        <v>70</v>
      </c>
      <c r="L23" s="15">
        <f>2707.5+142.5</f>
        <v>2850</v>
      </c>
      <c r="M23" s="10" t="s">
        <v>104</v>
      </c>
    </row>
    <row r="24" spans="1:13" s="17" customFormat="1" ht="105">
      <c r="A24" s="8" t="s">
        <v>64</v>
      </c>
      <c r="B24" s="9">
        <v>18</v>
      </c>
      <c r="C24" s="10" t="s">
        <v>23</v>
      </c>
      <c r="D24" s="11" t="s">
        <v>88</v>
      </c>
      <c r="E24" s="25" t="s">
        <v>105</v>
      </c>
      <c r="F24" s="13" t="s">
        <v>106</v>
      </c>
      <c r="G24" s="14">
        <v>44987</v>
      </c>
      <c r="H24" s="10" t="s">
        <v>107</v>
      </c>
      <c r="I24" s="15">
        <v>3263.97</v>
      </c>
      <c r="J24" s="14">
        <v>44991</v>
      </c>
      <c r="K24" s="11" t="s">
        <v>70</v>
      </c>
      <c r="L24" s="15">
        <f>3100.77+163.2</f>
        <v>3263.97</v>
      </c>
      <c r="M24" s="10" t="s">
        <v>108</v>
      </c>
    </row>
    <row r="25" spans="1:13" s="17" customFormat="1" ht="135">
      <c r="A25" s="8" t="s">
        <v>64</v>
      </c>
      <c r="B25" s="9">
        <v>19</v>
      </c>
      <c r="C25" s="20" t="s">
        <v>109</v>
      </c>
      <c r="D25" s="21" t="s">
        <v>110</v>
      </c>
      <c r="E25" s="22" t="s">
        <v>111</v>
      </c>
      <c r="F25" s="13" t="s">
        <v>112</v>
      </c>
      <c r="G25" s="14">
        <v>44988</v>
      </c>
      <c r="H25" s="10" t="s">
        <v>113</v>
      </c>
      <c r="I25" s="15">
        <v>7579.64</v>
      </c>
      <c r="J25" s="14">
        <v>44991</v>
      </c>
      <c r="K25" s="11" t="s">
        <v>70</v>
      </c>
      <c r="L25" s="15">
        <v>7579.64</v>
      </c>
      <c r="M25" s="10" t="s">
        <v>114</v>
      </c>
    </row>
    <row r="26" spans="1:13" s="17" customFormat="1" ht="135">
      <c r="A26" s="8" t="s">
        <v>64</v>
      </c>
      <c r="B26" s="9">
        <v>20</v>
      </c>
      <c r="C26" s="20" t="s">
        <v>109</v>
      </c>
      <c r="D26" s="21" t="s">
        <v>110</v>
      </c>
      <c r="E26" s="22" t="s">
        <v>111</v>
      </c>
      <c r="F26" s="13" t="s">
        <v>112</v>
      </c>
      <c r="G26" s="14">
        <v>44988</v>
      </c>
      <c r="H26" s="10" t="s">
        <v>115</v>
      </c>
      <c r="I26" s="15">
        <v>11793.66</v>
      </c>
      <c r="J26" s="14">
        <v>44991</v>
      </c>
      <c r="K26" s="11" t="s">
        <v>70</v>
      </c>
      <c r="L26" s="15">
        <v>11793.66</v>
      </c>
      <c r="M26" s="10" t="s">
        <v>114</v>
      </c>
    </row>
    <row r="27" spans="1:13" s="17" customFormat="1" ht="135">
      <c r="A27" s="8" t="s">
        <v>64</v>
      </c>
      <c r="B27" s="9">
        <v>21</v>
      </c>
      <c r="C27" s="10" t="s">
        <v>109</v>
      </c>
      <c r="D27" s="21" t="s">
        <v>110</v>
      </c>
      <c r="E27" s="12" t="s">
        <v>116</v>
      </c>
      <c r="F27" s="13" t="s">
        <v>112</v>
      </c>
      <c r="G27" s="14">
        <v>44988</v>
      </c>
      <c r="H27" s="10" t="s">
        <v>117</v>
      </c>
      <c r="I27" s="18">
        <v>8094.22</v>
      </c>
      <c r="J27" s="14">
        <v>44991</v>
      </c>
      <c r="K27" s="11" t="s">
        <v>70</v>
      </c>
      <c r="L27" s="18">
        <v>8094.22</v>
      </c>
      <c r="M27" s="10" t="s">
        <v>114</v>
      </c>
    </row>
    <row r="28" spans="1:13" s="17" customFormat="1" ht="135">
      <c r="A28" s="8" t="s">
        <v>64</v>
      </c>
      <c r="B28" s="9">
        <v>22</v>
      </c>
      <c r="C28" s="10" t="s">
        <v>118</v>
      </c>
      <c r="D28" s="11" t="s">
        <v>119</v>
      </c>
      <c r="E28" s="12" t="s">
        <v>120</v>
      </c>
      <c r="F28" s="13" t="s">
        <v>121</v>
      </c>
      <c r="G28" s="14">
        <v>44988</v>
      </c>
      <c r="H28" s="10" t="s">
        <v>122</v>
      </c>
      <c r="I28" s="15">
        <v>75.97</v>
      </c>
      <c r="J28" s="14">
        <v>44991</v>
      </c>
      <c r="K28" s="11" t="s">
        <v>70</v>
      </c>
      <c r="L28" s="15">
        <v>75.97</v>
      </c>
      <c r="M28" s="10" t="s">
        <v>123</v>
      </c>
    </row>
    <row r="29" spans="1:13" s="17" customFormat="1" ht="150">
      <c r="A29" s="8" t="s">
        <v>64</v>
      </c>
      <c r="B29" s="9">
        <v>23</v>
      </c>
      <c r="C29" s="10" t="s">
        <v>124</v>
      </c>
      <c r="D29" s="11" t="s">
        <v>125</v>
      </c>
      <c r="E29" s="12" t="s">
        <v>126</v>
      </c>
      <c r="F29" s="13" t="s">
        <v>127</v>
      </c>
      <c r="G29" s="14">
        <v>44988</v>
      </c>
      <c r="H29" s="10" t="s">
        <v>128</v>
      </c>
      <c r="I29" s="15">
        <v>16980</v>
      </c>
      <c r="J29" s="14">
        <v>44991</v>
      </c>
      <c r="K29" s="11" t="s">
        <v>70</v>
      </c>
      <c r="L29" s="15">
        <v>16980</v>
      </c>
      <c r="M29" s="10" t="s">
        <v>129</v>
      </c>
    </row>
    <row r="30" spans="1:13" s="17" customFormat="1" ht="120">
      <c r="A30" s="8" t="s">
        <v>64</v>
      </c>
      <c r="B30" s="9">
        <v>24</v>
      </c>
      <c r="C30" s="10" t="s">
        <v>130</v>
      </c>
      <c r="D30" s="11" t="s">
        <v>131</v>
      </c>
      <c r="E30" s="12" t="s">
        <v>132</v>
      </c>
      <c r="F30" s="13" t="s">
        <v>133</v>
      </c>
      <c r="G30" s="14">
        <v>44988</v>
      </c>
      <c r="H30" s="10" t="s">
        <v>134</v>
      </c>
      <c r="I30" s="15">
        <v>1000</v>
      </c>
      <c r="J30" s="14">
        <v>44991</v>
      </c>
      <c r="K30" s="11" t="s">
        <v>70</v>
      </c>
      <c r="L30" s="15">
        <v>1000</v>
      </c>
      <c r="M30" s="10" t="s">
        <v>135</v>
      </c>
    </row>
    <row r="31" spans="1:13" s="17" customFormat="1" ht="120">
      <c r="A31" s="8" t="s">
        <v>64</v>
      </c>
      <c r="B31" s="9">
        <v>25</v>
      </c>
      <c r="C31" s="10" t="s">
        <v>136</v>
      </c>
      <c r="D31" s="11" t="s">
        <v>137</v>
      </c>
      <c r="E31" s="12" t="s">
        <v>138</v>
      </c>
      <c r="F31" s="13" t="s">
        <v>139</v>
      </c>
      <c r="G31" s="14">
        <v>44988</v>
      </c>
      <c r="H31" s="10" t="s">
        <v>140</v>
      </c>
      <c r="I31" s="18">
        <v>318.72000000000003</v>
      </c>
      <c r="J31" s="14">
        <v>44991</v>
      </c>
      <c r="K31" s="11" t="s">
        <v>70</v>
      </c>
      <c r="L31" s="15">
        <f>302.78+15.94</f>
        <v>318.71999999999997</v>
      </c>
      <c r="M31" s="10" t="s">
        <v>141</v>
      </c>
    </row>
    <row r="32" spans="1:13" s="17" customFormat="1" ht="135">
      <c r="A32" s="8" t="s">
        <v>64</v>
      </c>
      <c r="B32" s="9">
        <v>26</v>
      </c>
      <c r="C32" s="20" t="s">
        <v>142</v>
      </c>
      <c r="D32" s="21" t="s">
        <v>143</v>
      </c>
      <c r="E32" s="22" t="s">
        <v>144</v>
      </c>
      <c r="F32" s="23" t="s">
        <v>145</v>
      </c>
      <c r="G32" s="14">
        <v>44988</v>
      </c>
      <c r="H32" s="10" t="s">
        <v>146</v>
      </c>
      <c r="I32" s="15">
        <v>4740.32</v>
      </c>
      <c r="J32" s="14">
        <v>44991</v>
      </c>
      <c r="K32" s="11" t="s">
        <v>70</v>
      </c>
      <c r="L32" s="15">
        <v>4740.32</v>
      </c>
      <c r="M32" s="10" t="s">
        <v>147</v>
      </c>
    </row>
    <row r="33" spans="1:13" s="17" customFormat="1" ht="135">
      <c r="A33" s="8" t="s">
        <v>64</v>
      </c>
      <c r="B33" s="9">
        <v>27</v>
      </c>
      <c r="C33" s="10" t="s">
        <v>118</v>
      </c>
      <c r="D33" s="11" t="s">
        <v>119</v>
      </c>
      <c r="E33" s="12" t="s">
        <v>148</v>
      </c>
      <c r="F33" s="13" t="s">
        <v>149</v>
      </c>
      <c r="G33" s="14">
        <v>44988</v>
      </c>
      <c r="H33" s="10" t="s">
        <v>150</v>
      </c>
      <c r="I33" s="15">
        <v>2768</v>
      </c>
      <c r="J33" s="14">
        <v>44991</v>
      </c>
      <c r="K33" s="11" t="s">
        <v>70</v>
      </c>
      <c r="L33" s="15">
        <v>2768</v>
      </c>
      <c r="M33" s="10" t="s">
        <v>151</v>
      </c>
    </row>
    <row r="34" spans="1:13" s="17" customFormat="1" ht="135">
      <c r="A34" s="8" t="s">
        <v>64</v>
      </c>
      <c r="B34" s="9">
        <v>28</v>
      </c>
      <c r="C34" s="10" t="s">
        <v>118</v>
      </c>
      <c r="D34" s="11" t="s">
        <v>119</v>
      </c>
      <c r="E34" s="12" t="s">
        <v>152</v>
      </c>
      <c r="F34" s="13" t="s">
        <v>149</v>
      </c>
      <c r="G34" s="14">
        <v>44988</v>
      </c>
      <c r="H34" s="10" t="s">
        <v>153</v>
      </c>
      <c r="I34" s="15">
        <v>9275</v>
      </c>
      <c r="J34" s="14">
        <v>44991</v>
      </c>
      <c r="K34" s="11" t="s">
        <v>70</v>
      </c>
      <c r="L34" s="15">
        <v>9275</v>
      </c>
      <c r="M34" s="10" t="s">
        <v>151</v>
      </c>
    </row>
    <row r="35" spans="1:13" s="17" customFormat="1" ht="135">
      <c r="A35" s="8" t="s">
        <v>64</v>
      </c>
      <c r="B35" s="9">
        <v>29</v>
      </c>
      <c r="C35" s="10" t="s">
        <v>154</v>
      </c>
      <c r="D35" s="11" t="s">
        <v>155</v>
      </c>
      <c r="E35" s="12" t="s">
        <v>156</v>
      </c>
      <c r="F35" s="13" t="s">
        <v>157</v>
      </c>
      <c r="G35" s="14">
        <v>44988</v>
      </c>
      <c r="H35" s="10" t="s">
        <v>158</v>
      </c>
      <c r="I35" s="18">
        <v>62047.66</v>
      </c>
      <c r="J35" s="14">
        <v>44991</v>
      </c>
      <c r="K35" s="11" t="s">
        <v>70</v>
      </c>
      <c r="L35" s="15">
        <f>61116.95+930.71</f>
        <v>62047.659999999996</v>
      </c>
      <c r="M35" s="10" t="s">
        <v>159</v>
      </c>
    </row>
    <row r="36" spans="1:13" s="17" customFormat="1" ht="135">
      <c r="A36" s="8" t="s">
        <v>64</v>
      </c>
      <c r="B36" s="9">
        <v>30</v>
      </c>
      <c r="C36" s="10" t="s">
        <v>154</v>
      </c>
      <c r="D36" s="11" t="s">
        <v>155</v>
      </c>
      <c r="E36" s="12" t="s">
        <v>160</v>
      </c>
      <c r="F36" s="13" t="s">
        <v>161</v>
      </c>
      <c r="G36" s="14">
        <v>44988</v>
      </c>
      <c r="H36" s="10" t="s">
        <v>162</v>
      </c>
      <c r="I36" s="18">
        <v>109488.83</v>
      </c>
      <c r="J36" s="14">
        <v>44991</v>
      </c>
      <c r="K36" s="11" t="s">
        <v>70</v>
      </c>
      <c r="L36" s="15">
        <f>107846.5+1642.33</f>
        <v>109488.83</v>
      </c>
      <c r="M36" s="10" t="s">
        <v>163</v>
      </c>
    </row>
    <row r="37" spans="1:13" s="17" customFormat="1" ht="150">
      <c r="A37" s="8" t="s">
        <v>64</v>
      </c>
      <c r="B37" s="9">
        <v>31</v>
      </c>
      <c r="C37" s="10" t="s">
        <v>154</v>
      </c>
      <c r="D37" s="11" t="s">
        <v>155</v>
      </c>
      <c r="E37" s="12" t="s">
        <v>164</v>
      </c>
      <c r="F37" s="13" t="s">
        <v>165</v>
      </c>
      <c r="G37" s="14">
        <v>44988</v>
      </c>
      <c r="H37" s="10" t="s">
        <v>166</v>
      </c>
      <c r="I37" s="15">
        <v>95097.53</v>
      </c>
      <c r="J37" s="14">
        <v>44991</v>
      </c>
      <c r="K37" s="11" t="s">
        <v>70</v>
      </c>
      <c r="L37" s="15">
        <f>93671.07+1426.46</f>
        <v>95097.530000000013</v>
      </c>
      <c r="M37" s="10" t="s">
        <v>167</v>
      </c>
    </row>
    <row r="38" spans="1:13" s="17" customFormat="1" ht="135">
      <c r="A38" s="8" t="s">
        <v>64</v>
      </c>
      <c r="B38" s="9">
        <v>32</v>
      </c>
      <c r="C38" s="10" t="s">
        <v>154</v>
      </c>
      <c r="D38" s="11" t="s">
        <v>155</v>
      </c>
      <c r="E38" s="12" t="s">
        <v>168</v>
      </c>
      <c r="F38" s="13" t="s">
        <v>169</v>
      </c>
      <c r="G38" s="14">
        <v>44988</v>
      </c>
      <c r="H38" s="10" t="s">
        <v>170</v>
      </c>
      <c r="I38" s="15">
        <v>51220.97</v>
      </c>
      <c r="J38" s="14">
        <v>44991</v>
      </c>
      <c r="K38" s="11" t="s">
        <v>70</v>
      </c>
      <c r="L38" s="15">
        <f>50452.66+768.31</f>
        <v>51220.97</v>
      </c>
      <c r="M38" s="10" t="s">
        <v>171</v>
      </c>
    </row>
    <row r="39" spans="1:13" s="17" customFormat="1" ht="135">
      <c r="A39" s="8" t="s">
        <v>64</v>
      </c>
      <c r="B39" s="9">
        <v>33</v>
      </c>
      <c r="C39" s="10" t="s">
        <v>109</v>
      </c>
      <c r="D39" s="11" t="s">
        <v>110</v>
      </c>
      <c r="E39" s="12" t="s">
        <v>172</v>
      </c>
      <c r="F39" s="13" t="s">
        <v>173</v>
      </c>
      <c r="G39" s="14">
        <v>44991</v>
      </c>
      <c r="H39" s="10" t="s">
        <v>174</v>
      </c>
      <c r="I39" s="15">
        <v>2240.38</v>
      </c>
      <c r="J39" s="14">
        <v>44991</v>
      </c>
      <c r="K39" s="11" t="s">
        <v>70</v>
      </c>
      <c r="L39" s="15">
        <v>2240.38</v>
      </c>
      <c r="M39" s="10" t="s">
        <v>175</v>
      </c>
    </row>
    <row r="40" spans="1:13" s="17" customFormat="1" ht="120">
      <c r="A40" s="8" t="s">
        <v>64</v>
      </c>
      <c r="B40" s="9">
        <v>34</v>
      </c>
      <c r="C40" s="10" t="s">
        <v>176</v>
      </c>
      <c r="D40" s="11" t="s">
        <v>177</v>
      </c>
      <c r="E40" s="12" t="s">
        <v>178</v>
      </c>
      <c r="F40" s="13" t="s">
        <v>179</v>
      </c>
      <c r="G40" s="14">
        <v>44991</v>
      </c>
      <c r="H40" s="10" t="s">
        <v>180</v>
      </c>
      <c r="I40" s="18">
        <v>4389.72</v>
      </c>
      <c r="J40" s="14">
        <v>44993</v>
      </c>
      <c r="K40" s="11" t="s">
        <v>70</v>
      </c>
      <c r="L40" s="15">
        <f>4170.23+219.49</f>
        <v>4389.7199999999993</v>
      </c>
      <c r="M40" s="10" t="s">
        <v>181</v>
      </c>
    </row>
    <row r="41" spans="1:13" s="17" customFormat="1" ht="135">
      <c r="A41" s="8" t="s">
        <v>64</v>
      </c>
      <c r="B41" s="9">
        <v>35</v>
      </c>
      <c r="C41" s="10" t="s">
        <v>118</v>
      </c>
      <c r="D41" s="11" t="s">
        <v>119</v>
      </c>
      <c r="E41" s="22" t="s">
        <v>182</v>
      </c>
      <c r="F41" s="23" t="s">
        <v>183</v>
      </c>
      <c r="G41" s="14">
        <v>44992</v>
      </c>
      <c r="H41" s="10" t="s">
        <v>184</v>
      </c>
      <c r="I41" s="15">
        <v>3733.35</v>
      </c>
      <c r="J41" s="14">
        <v>44993</v>
      </c>
      <c r="K41" s="11" t="s">
        <v>70</v>
      </c>
      <c r="L41" s="15">
        <v>3733.35</v>
      </c>
      <c r="M41" s="10" t="s">
        <v>185</v>
      </c>
    </row>
    <row r="42" spans="1:13" s="17" customFormat="1" ht="120">
      <c r="A42" s="8" t="s">
        <v>64</v>
      </c>
      <c r="B42" s="9">
        <v>36</v>
      </c>
      <c r="C42" s="10" t="s">
        <v>118</v>
      </c>
      <c r="D42" s="11" t="s">
        <v>119</v>
      </c>
      <c r="E42" s="22" t="s">
        <v>186</v>
      </c>
      <c r="F42" s="23" t="s">
        <v>187</v>
      </c>
      <c r="G42" s="14">
        <v>44992</v>
      </c>
      <c r="H42" s="10" t="s">
        <v>188</v>
      </c>
      <c r="I42" s="15">
        <v>15954.35</v>
      </c>
      <c r="J42" s="14">
        <v>44993</v>
      </c>
      <c r="K42" s="11" t="s">
        <v>70</v>
      </c>
      <c r="L42" s="15">
        <v>15954.35</v>
      </c>
      <c r="M42" s="10" t="s">
        <v>189</v>
      </c>
    </row>
    <row r="43" spans="1:13" s="17" customFormat="1" ht="120">
      <c r="A43" s="8" t="s">
        <v>64</v>
      </c>
      <c r="B43" s="9">
        <v>37</v>
      </c>
      <c r="C43" s="10" t="s">
        <v>118</v>
      </c>
      <c r="D43" s="11" t="s">
        <v>119</v>
      </c>
      <c r="E43" s="22" t="s">
        <v>190</v>
      </c>
      <c r="F43" s="23" t="s">
        <v>187</v>
      </c>
      <c r="G43" s="14">
        <v>44992</v>
      </c>
      <c r="H43" s="10" t="s">
        <v>191</v>
      </c>
      <c r="I43" s="15">
        <v>9121.14</v>
      </c>
      <c r="J43" s="14">
        <v>44993</v>
      </c>
      <c r="K43" s="11" t="s">
        <v>70</v>
      </c>
      <c r="L43" s="15">
        <v>9121.14</v>
      </c>
      <c r="M43" s="10" t="s">
        <v>189</v>
      </c>
    </row>
    <row r="44" spans="1:13" s="17" customFormat="1" ht="120">
      <c r="A44" s="8" t="s">
        <v>64</v>
      </c>
      <c r="B44" s="9">
        <v>38</v>
      </c>
      <c r="C44" s="10" t="s">
        <v>118</v>
      </c>
      <c r="D44" s="11" t="s">
        <v>119</v>
      </c>
      <c r="E44" s="22" t="s">
        <v>192</v>
      </c>
      <c r="F44" s="23" t="s">
        <v>187</v>
      </c>
      <c r="G44" s="14">
        <v>44992</v>
      </c>
      <c r="H44" s="10" t="s">
        <v>193</v>
      </c>
      <c r="I44" s="15">
        <v>6136.38</v>
      </c>
      <c r="J44" s="14">
        <v>44993</v>
      </c>
      <c r="K44" s="11" t="s">
        <v>70</v>
      </c>
      <c r="L44" s="15">
        <v>6136.38</v>
      </c>
      <c r="M44" s="10" t="s">
        <v>189</v>
      </c>
    </row>
    <row r="45" spans="1:13" s="17" customFormat="1" ht="120">
      <c r="A45" s="8" t="s">
        <v>64</v>
      </c>
      <c r="B45" s="9">
        <v>39</v>
      </c>
      <c r="C45" s="10" t="s">
        <v>118</v>
      </c>
      <c r="D45" s="11" t="s">
        <v>119</v>
      </c>
      <c r="E45" s="22" t="s">
        <v>194</v>
      </c>
      <c r="F45" s="23" t="s">
        <v>195</v>
      </c>
      <c r="G45" s="14">
        <v>44993</v>
      </c>
      <c r="H45" s="10" t="s">
        <v>196</v>
      </c>
      <c r="I45" s="15">
        <v>23630.080000000002</v>
      </c>
      <c r="J45" s="14">
        <v>44993</v>
      </c>
      <c r="K45" s="11" t="s">
        <v>70</v>
      </c>
      <c r="L45" s="15">
        <v>23630.080000000002</v>
      </c>
      <c r="M45" s="10" t="s">
        <v>197</v>
      </c>
    </row>
    <row r="46" spans="1:13" s="17" customFormat="1" ht="120">
      <c r="A46" s="8" t="s">
        <v>64</v>
      </c>
      <c r="B46" s="9">
        <v>40</v>
      </c>
      <c r="C46" s="10" t="s">
        <v>118</v>
      </c>
      <c r="D46" s="11" t="s">
        <v>119</v>
      </c>
      <c r="E46" s="22" t="s">
        <v>198</v>
      </c>
      <c r="F46" s="23" t="s">
        <v>195</v>
      </c>
      <c r="G46" s="14">
        <v>44993</v>
      </c>
      <c r="H46" s="10" t="s">
        <v>199</v>
      </c>
      <c r="I46" s="15">
        <v>9121.14</v>
      </c>
      <c r="J46" s="14">
        <v>44993</v>
      </c>
      <c r="K46" s="11" t="s">
        <v>70</v>
      </c>
      <c r="L46" s="15">
        <v>9121.14</v>
      </c>
      <c r="M46" s="10" t="s">
        <v>197</v>
      </c>
    </row>
    <row r="47" spans="1:13" s="17" customFormat="1" ht="135">
      <c r="A47" s="8" t="s">
        <v>64</v>
      </c>
      <c r="B47" s="9">
        <v>41</v>
      </c>
      <c r="C47" s="10" t="s">
        <v>142</v>
      </c>
      <c r="D47" s="11" t="s">
        <v>143</v>
      </c>
      <c r="E47" s="12" t="s">
        <v>200</v>
      </c>
      <c r="F47" s="13" t="s">
        <v>201</v>
      </c>
      <c r="G47" s="14">
        <v>44993</v>
      </c>
      <c r="H47" s="10" t="s">
        <v>202</v>
      </c>
      <c r="I47" s="15">
        <v>1677.98</v>
      </c>
      <c r="J47" s="14">
        <v>44993</v>
      </c>
      <c r="K47" s="11" t="s">
        <v>70</v>
      </c>
      <c r="L47" s="15">
        <v>1677.98</v>
      </c>
      <c r="M47" s="10" t="s">
        <v>203</v>
      </c>
    </row>
    <row r="48" spans="1:13" s="17" customFormat="1" ht="105">
      <c r="A48" s="8" t="s">
        <v>64</v>
      </c>
      <c r="B48" s="9">
        <v>42</v>
      </c>
      <c r="C48" s="10" t="s">
        <v>118</v>
      </c>
      <c r="D48" s="11" t="s">
        <v>119</v>
      </c>
      <c r="E48" s="12" t="s">
        <v>204</v>
      </c>
      <c r="F48" s="13" t="s">
        <v>205</v>
      </c>
      <c r="G48" s="14">
        <v>44993</v>
      </c>
      <c r="H48" s="10" t="s">
        <v>206</v>
      </c>
      <c r="I48" s="18">
        <v>3158.77</v>
      </c>
      <c r="J48" s="14">
        <v>44998</v>
      </c>
      <c r="K48" s="11" t="s">
        <v>70</v>
      </c>
      <c r="L48" s="18">
        <v>3158.77</v>
      </c>
      <c r="M48" s="10" t="s">
        <v>207</v>
      </c>
    </row>
    <row r="49" spans="1:13" s="17" customFormat="1" ht="105">
      <c r="A49" s="8" t="s">
        <v>64</v>
      </c>
      <c r="B49" s="9">
        <v>43</v>
      </c>
      <c r="C49" s="10" t="s">
        <v>208</v>
      </c>
      <c r="D49" s="11" t="s">
        <v>209</v>
      </c>
      <c r="E49" s="12" t="s">
        <v>210</v>
      </c>
      <c r="F49" s="13" t="s">
        <v>211</v>
      </c>
      <c r="G49" s="14">
        <v>44993</v>
      </c>
      <c r="H49" s="10" t="s">
        <v>212</v>
      </c>
      <c r="I49" s="15">
        <v>239.86</v>
      </c>
      <c r="J49" s="14">
        <v>44998</v>
      </c>
      <c r="K49" s="11" t="s">
        <v>70</v>
      </c>
      <c r="L49" s="15">
        <v>239.86</v>
      </c>
      <c r="M49" s="10" t="s">
        <v>213</v>
      </c>
    </row>
    <row r="50" spans="1:13" s="17" customFormat="1" ht="90">
      <c r="A50" s="8" t="s">
        <v>64</v>
      </c>
      <c r="B50" s="9">
        <v>44</v>
      </c>
      <c r="C50" s="10" t="s">
        <v>118</v>
      </c>
      <c r="D50" s="11" t="s">
        <v>119</v>
      </c>
      <c r="E50" s="12" t="s">
        <v>214</v>
      </c>
      <c r="F50" s="13" t="s">
        <v>215</v>
      </c>
      <c r="G50" s="14">
        <v>44993</v>
      </c>
      <c r="H50" s="10" t="s">
        <v>216</v>
      </c>
      <c r="I50" s="15">
        <v>155.63999999999999</v>
      </c>
      <c r="J50" s="14">
        <v>44998</v>
      </c>
      <c r="K50" s="11" t="s">
        <v>70</v>
      </c>
      <c r="L50" s="15">
        <v>155.63999999999999</v>
      </c>
      <c r="M50" s="10" t="s">
        <v>217</v>
      </c>
    </row>
    <row r="51" spans="1:13" s="17" customFormat="1" ht="135">
      <c r="A51" s="8" t="s">
        <v>64</v>
      </c>
      <c r="B51" s="9">
        <v>45</v>
      </c>
      <c r="C51" s="10" t="s">
        <v>218</v>
      </c>
      <c r="D51" s="11" t="s">
        <v>219</v>
      </c>
      <c r="E51" s="12" t="s">
        <v>220</v>
      </c>
      <c r="F51" s="13" t="s">
        <v>221</v>
      </c>
      <c r="G51" s="14">
        <v>44994</v>
      </c>
      <c r="H51" s="10" t="s">
        <v>222</v>
      </c>
      <c r="I51" s="15">
        <v>139.1</v>
      </c>
      <c r="J51" s="14">
        <v>44998</v>
      </c>
      <c r="K51" s="11" t="s">
        <v>70</v>
      </c>
      <c r="L51" s="15">
        <v>139.1</v>
      </c>
      <c r="M51" s="10" t="s">
        <v>223</v>
      </c>
    </row>
    <row r="52" spans="1:13" s="17" customFormat="1" ht="135">
      <c r="A52" s="8" t="s">
        <v>64</v>
      </c>
      <c r="B52" s="9">
        <v>46</v>
      </c>
      <c r="C52" s="10" t="s">
        <v>224</v>
      </c>
      <c r="D52" s="11" t="s">
        <v>225</v>
      </c>
      <c r="E52" s="12" t="s">
        <v>226</v>
      </c>
      <c r="F52" s="13" t="s">
        <v>227</v>
      </c>
      <c r="G52" s="14">
        <v>44994</v>
      </c>
      <c r="H52" s="10" t="s">
        <v>228</v>
      </c>
      <c r="I52" s="15">
        <v>8099.02</v>
      </c>
      <c r="J52" s="14">
        <v>44998</v>
      </c>
      <c r="K52" s="11" t="s">
        <v>70</v>
      </c>
      <c r="L52" s="15">
        <v>8099.02</v>
      </c>
      <c r="M52" s="10" t="s">
        <v>229</v>
      </c>
    </row>
    <row r="53" spans="1:13" s="17" customFormat="1" ht="150">
      <c r="A53" s="8" t="s">
        <v>64</v>
      </c>
      <c r="B53" s="9">
        <v>47</v>
      </c>
      <c r="C53" s="10" t="s">
        <v>230</v>
      </c>
      <c r="D53" s="11" t="s">
        <v>231</v>
      </c>
      <c r="E53" s="12" t="s">
        <v>232</v>
      </c>
      <c r="F53" s="13" t="s">
        <v>233</v>
      </c>
      <c r="G53" s="14">
        <v>44994</v>
      </c>
      <c r="H53" s="10" t="s">
        <v>234</v>
      </c>
      <c r="I53" s="15">
        <v>24500</v>
      </c>
      <c r="J53" s="14">
        <v>44998</v>
      </c>
      <c r="K53" s="11" t="s">
        <v>70</v>
      </c>
      <c r="L53" s="15">
        <v>24500</v>
      </c>
      <c r="M53" s="10" t="s">
        <v>235</v>
      </c>
    </row>
    <row r="54" spans="1:13" s="17" customFormat="1" ht="135">
      <c r="A54" s="8" t="s">
        <v>64</v>
      </c>
      <c r="B54" s="9">
        <v>48</v>
      </c>
      <c r="C54" s="10" t="s">
        <v>236</v>
      </c>
      <c r="D54" s="11" t="s">
        <v>237</v>
      </c>
      <c r="E54" s="12" t="s">
        <v>238</v>
      </c>
      <c r="F54" s="13" t="s">
        <v>239</v>
      </c>
      <c r="G54" s="14">
        <v>44994</v>
      </c>
      <c r="H54" s="10" t="s">
        <v>240</v>
      </c>
      <c r="I54" s="15">
        <v>4404.16</v>
      </c>
      <c r="J54" s="14">
        <v>44998</v>
      </c>
      <c r="K54" s="11" t="s">
        <v>70</v>
      </c>
      <c r="L54" s="15">
        <f>4183.95+220.21</f>
        <v>4404.16</v>
      </c>
      <c r="M54" s="10" t="s">
        <v>241</v>
      </c>
    </row>
    <row r="55" spans="1:13" s="17" customFormat="1" ht="105">
      <c r="A55" s="8" t="s">
        <v>64</v>
      </c>
      <c r="B55" s="9">
        <v>49</v>
      </c>
      <c r="C55" s="10" t="s">
        <v>242</v>
      </c>
      <c r="D55" s="11" t="s">
        <v>243</v>
      </c>
      <c r="E55" s="12" t="s">
        <v>244</v>
      </c>
      <c r="F55" s="13" t="s">
        <v>245</v>
      </c>
      <c r="G55" s="14">
        <v>44994</v>
      </c>
      <c r="H55" s="10" t="s">
        <v>246</v>
      </c>
      <c r="I55" s="15">
        <v>59684.77</v>
      </c>
      <c r="J55" s="14">
        <v>44998</v>
      </c>
      <c r="K55" s="11" t="s">
        <v>70</v>
      </c>
      <c r="L55" s="15">
        <v>59684.77</v>
      </c>
      <c r="M55" s="10" t="s">
        <v>247</v>
      </c>
    </row>
    <row r="56" spans="1:13" s="17" customFormat="1" ht="135">
      <c r="A56" s="8" t="s">
        <v>64</v>
      </c>
      <c r="B56" s="9">
        <v>50</v>
      </c>
      <c r="C56" s="10" t="s">
        <v>118</v>
      </c>
      <c r="D56" s="11" t="s">
        <v>119</v>
      </c>
      <c r="E56" s="12" t="s">
        <v>248</v>
      </c>
      <c r="F56" s="13" t="s">
        <v>249</v>
      </c>
      <c r="G56" s="14">
        <v>44994</v>
      </c>
      <c r="H56" s="10" t="s">
        <v>250</v>
      </c>
      <c r="I56" s="15">
        <v>12043</v>
      </c>
      <c r="J56" s="14">
        <v>44998</v>
      </c>
      <c r="K56" s="11" t="s">
        <v>70</v>
      </c>
      <c r="L56" s="15">
        <v>12043</v>
      </c>
      <c r="M56" s="10" t="s">
        <v>251</v>
      </c>
    </row>
    <row r="57" spans="1:13" s="17" customFormat="1" ht="135">
      <c r="A57" s="8" t="s">
        <v>64</v>
      </c>
      <c r="B57" s="9">
        <v>51</v>
      </c>
      <c r="C57" s="10" t="s">
        <v>252</v>
      </c>
      <c r="D57" s="11" t="s">
        <v>253</v>
      </c>
      <c r="E57" s="12" t="s">
        <v>254</v>
      </c>
      <c r="F57" s="13" t="s">
        <v>255</v>
      </c>
      <c r="G57" s="14">
        <v>44999</v>
      </c>
      <c r="H57" s="10" t="s">
        <v>256</v>
      </c>
      <c r="I57" s="15">
        <v>322022.64</v>
      </c>
      <c r="J57" s="14">
        <v>44999</v>
      </c>
      <c r="K57" s="11" t="s">
        <v>70</v>
      </c>
      <c r="L57" s="15">
        <v>322022.64</v>
      </c>
      <c r="M57" s="10" t="s">
        <v>257</v>
      </c>
    </row>
    <row r="58" spans="1:13" s="17" customFormat="1" ht="105">
      <c r="A58" s="8" t="s">
        <v>64</v>
      </c>
      <c r="B58" s="9">
        <v>52</v>
      </c>
      <c r="C58" s="10" t="s">
        <v>258</v>
      </c>
      <c r="D58" s="11" t="s">
        <v>259</v>
      </c>
      <c r="E58" s="12" t="s">
        <v>260</v>
      </c>
      <c r="F58" s="13" t="s">
        <v>261</v>
      </c>
      <c r="G58" s="14">
        <v>44999</v>
      </c>
      <c r="H58" s="10" t="s">
        <v>262</v>
      </c>
      <c r="I58" s="15">
        <v>2013.92</v>
      </c>
      <c r="J58" s="14">
        <v>45000</v>
      </c>
      <c r="K58" s="11" t="s">
        <v>70</v>
      </c>
      <c r="L58" s="15">
        <v>2013.92</v>
      </c>
      <c r="M58" s="10" t="s">
        <v>263</v>
      </c>
    </row>
    <row r="59" spans="1:13" s="17" customFormat="1" ht="120">
      <c r="A59" s="8" t="s">
        <v>64</v>
      </c>
      <c r="B59" s="9">
        <v>53</v>
      </c>
      <c r="C59" s="10" t="s">
        <v>264</v>
      </c>
      <c r="D59" s="11" t="s">
        <v>265</v>
      </c>
      <c r="E59" s="12" t="s">
        <v>266</v>
      </c>
      <c r="F59" s="13" t="s">
        <v>267</v>
      </c>
      <c r="G59" s="14">
        <v>44999</v>
      </c>
      <c r="H59" s="10" t="s">
        <v>268</v>
      </c>
      <c r="I59" s="15">
        <v>32169.47</v>
      </c>
      <c r="J59" s="14">
        <v>45000</v>
      </c>
      <c r="K59" s="11" t="s">
        <v>70</v>
      </c>
      <c r="L59" s="15">
        <v>32169.47</v>
      </c>
      <c r="M59" s="10" t="s">
        <v>269</v>
      </c>
    </row>
    <row r="60" spans="1:13" s="17" customFormat="1" ht="120">
      <c r="A60" s="8" t="s">
        <v>64</v>
      </c>
      <c r="B60" s="9">
        <v>54</v>
      </c>
      <c r="C60" s="10" t="s">
        <v>264</v>
      </c>
      <c r="D60" s="11" t="s">
        <v>265</v>
      </c>
      <c r="E60" s="12" t="s">
        <v>270</v>
      </c>
      <c r="F60" s="13" t="s">
        <v>271</v>
      </c>
      <c r="G60" s="14">
        <v>44999</v>
      </c>
      <c r="H60" s="10" t="s">
        <v>272</v>
      </c>
      <c r="I60" s="15">
        <v>248.49</v>
      </c>
      <c r="J60" s="14">
        <v>45000</v>
      </c>
      <c r="K60" s="11" t="s">
        <v>70</v>
      </c>
      <c r="L60" s="15">
        <v>248.49</v>
      </c>
      <c r="M60" s="10" t="s">
        <v>269</v>
      </c>
    </row>
    <row r="61" spans="1:13" s="17" customFormat="1" ht="150">
      <c r="A61" s="8" t="s">
        <v>64</v>
      </c>
      <c r="B61" s="9">
        <v>55</v>
      </c>
      <c r="C61" s="10" t="s">
        <v>76</v>
      </c>
      <c r="D61" s="11" t="s">
        <v>77</v>
      </c>
      <c r="E61" s="12" t="s">
        <v>273</v>
      </c>
      <c r="F61" s="13" t="s">
        <v>274</v>
      </c>
      <c r="G61" s="14">
        <v>44999</v>
      </c>
      <c r="H61" s="10" t="s">
        <v>275</v>
      </c>
      <c r="I61" s="15">
        <v>13902.78</v>
      </c>
      <c r="J61" s="14">
        <v>45000</v>
      </c>
      <c r="K61" s="11" t="s">
        <v>70</v>
      </c>
      <c r="L61" s="15">
        <v>13902.78</v>
      </c>
      <c r="M61" s="10" t="s">
        <v>276</v>
      </c>
    </row>
    <row r="62" spans="1:13" s="17" customFormat="1" ht="150">
      <c r="A62" s="8" t="s">
        <v>64</v>
      </c>
      <c r="B62" s="9">
        <v>56</v>
      </c>
      <c r="C62" s="10" t="s">
        <v>76</v>
      </c>
      <c r="D62" s="11" t="s">
        <v>77</v>
      </c>
      <c r="E62" s="12" t="s">
        <v>277</v>
      </c>
      <c r="F62" s="13" t="s">
        <v>274</v>
      </c>
      <c r="G62" s="14">
        <v>44999</v>
      </c>
      <c r="H62" s="10" t="s">
        <v>278</v>
      </c>
      <c r="I62" s="15">
        <v>45680.54</v>
      </c>
      <c r="J62" s="14">
        <v>45000</v>
      </c>
      <c r="K62" s="11" t="s">
        <v>70</v>
      </c>
      <c r="L62" s="15">
        <f>35253.45+2979.17+893.75</f>
        <v>39126.369999999995</v>
      </c>
      <c r="M62" s="10" t="s">
        <v>276</v>
      </c>
    </row>
    <row r="63" spans="1:13" s="17" customFormat="1" ht="150">
      <c r="A63" s="8" t="s">
        <v>64</v>
      </c>
      <c r="B63" s="9">
        <v>57</v>
      </c>
      <c r="C63" s="10" t="s">
        <v>279</v>
      </c>
      <c r="D63" s="11" t="s">
        <v>280</v>
      </c>
      <c r="E63" s="12" t="s">
        <v>281</v>
      </c>
      <c r="F63" s="13" t="s">
        <v>282</v>
      </c>
      <c r="G63" s="14">
        <v>45000</v>
      </c>
      <c r="H63" s="10" t="s">
        <v>283</v>
      </c>
      <c r="I63" s="15">
        <v>9600</v>
      </c>
      <c r="J63" s="14">
        <v>45000</v>
      </c>
      <c r="K63" s="11" t="s">
        <v>70</v>
      </c>
      <c r="L63" s="15">
        <f>9120+480</f>
        <v>9600</v>
      </c>
      <c r="M63" s="10" t="s">
        <v>284</v>
      </c>
    </row>
    <row r="64" spans="1:13" s="17" customFormat="1" ht="120">
      <c r="A64" s="8" t="s">
        <v>64</v>
      </c>
      <c r="B64" s="9">
        <v>58</v>
      </c>
      <c r="C64" s="10" t="s">
        <v>285</v>
      </c>
      <c r="D64" s="11" t="s">
        <v>286</v>
      </c>
      <c r="E64" s="24" t="s">
        <v>287</v>
      </c>
      <c r="F64" s="13" t="s">
        <v>288</v>
      </c>
      <c r="G64" s="14">
        <v>45000</v>
      </c>
      <c r="H64" s="10" t="s">
        <v>289</v>
      </c>
      <c r="I64" s="15">
        <v>2789</v>
      </c>
      <c r="J64" s="14">
        <v>45000</v>
      </c>
      <c r="K64" s="11" t="s">
        <v>70</v>
      </c>
      <c r="L64" s="15">
        <f>2628.52+139.45</f>
        <v>2767.97</v>
      </c>
      <c r="M64" s="10" t="s">
        <v>290</v>
      </c>
    </row>
    <row r="65" spans="1:13" s="17" customFormat="1" ht="150">
      <c r="A65" s="8" t="s">
        <v>64</v>
      </c>
      <c r="B65" s="9">
        <v>59</v>
      </c>
      <c r="C65" s="10" t="s">
        <v>279</v>
      </c>
      <c r="D65" s="11" t="s">
        <v>280</v>
      </c>
      <c r="E65" s="12" t="s">
        <v>291</v>
      </c>
      <c r="F65" s="13" t="s">
        <v>292</v>
      </c>
      <c r="G65" s="14">
        <v>45000</v>
      </c>
      <c r="H65" s="10" t="s">
        <v>293</v>
      </c>
      <c r="I65" s="15">
        <v>11100</v>
      </c>
      <c r="J65" s="14">
        <v>45000</v>
      </c>
      <c r="K65" s="11" t="s">
        <v>70</v>
      </c>
      <c r="L65" s="15">
        <f>10545+555</f>
        <v>11100</v>
      </c>
      <c r="M65" s="10" t="s">
        <v>294</v>
      </c>
    </row>
    <row r="66" spans="1:13" s="17" customFormat="1" ht="120">
      <c r="A66" s="8" t="s">
        <v>64</v>
      </c>
      <c r="B66" s="9">
        <v>60</v>
      </c>
      <c r="C66" s="10" t="s">
        <v>109</v>
      </c>
      <c r="D66" s="11" t="s">
        <v>110</v>
      </c>
      <c r="E66" s="12" t="s">
        <v>295</v>
      </c>
      <c r="F66" s="13" t="s">
        <v>296</v>
      </c>
      <c r="G66" s="14">
        <v>45005</v>
      </c>
      <c r="H66" s="10" t="s">
        <v>297</v>
      </c>
      <c r="I66" s="15">
        <v>12600.15</v>
      </c>
      <c r="J66" s="14">
        <v>45005</v>
      </c>
      <c r="K66" s="11" t="s">
        <v>70</v>
      </c>
      <c r="L66" s="15">
        <v>12600.15</v>
      </c>
      <c r="M66" s="10" t="s">
        <v>298</v>
      </c>
    </row>
    <row r="67" spans="1:13" s="17" customFormat="1" ht="135">
      <c r="A67" s="8" t="s">
        <v>64</v>
      </c>
      <c r="B67" s="9">
        <v>61</v>
      </c>
      <c r="C67" s="10" t="s">
        <v>109</v>
      </c>
      <c r="D67" s="11" t="s">
        <v>110</v>
      </c>
      <c r="E67" s="12" t="s">
        <v>299</v>
      </c>
      <c r="F67" s="13" t="s">
        <v>300</v>
      </c>
      <c r="G67" s="14">
        <v>45005</v>
      </c>
      <c r="H67" s="10" t="s">
        <v>301</v>
      </c>
      <c r="I67" s="18">
        <v>31399.58</v>
      </c>
      <c r="J67" s="14">
        <v>45005</v>
      </c>
      <c r="K67" s="11" t="s">
        <v>70</v>
      </c>
      <c r="L67" s="18">
        <v>31399.58</v>
      </c>
      <c r="M67" s="10" t="s">
        <v>302</v>
      </c>
    </row>
    <row r="68" spans="1:13" s="17" customFormat="1" ht="135">
      <c r="A68" s="8" t="s">
        <v>64</v>
      </c>
      <c r="B68" s="9">
        <v>62</v>
      </c>
      <c r="C68" s="10" t="s">
        <v>109</v>
      </c>
      <c r="D68" s="11" t="s">
        <v>110</v>
      </c>
      <c r="E68" s="12" t="s">
        <v>303</v>
      </c>
      <c r="F68" s="13" t="s">
        <v>304</v>
      </c>
      <c r="G68" s="14">
        <v>45005</v>
      </c>
      <c r="H68" s="10" t="s">
        <v>305</v>
      </c>
      <c r="I68" s="15">
        <v>9618.4</v>
      </c>
      <c r="J68" s="14">
        <v>45005</v>
      </c>
      <c r="K68" s="11" t="s">
        <v>70</v>
      </c>
      <c r="L68" s="15">
        <v>9618.4</v>
      </c>
      <c r="M68" s="10" t="s">
        <v>306</v>
      </c>
    </row>
    <row r="69" spans="1:13" s="17" customFormat="1" ht="135">
      <c r="A69" s="8" t="s">
        <v>64</v>
      </c>
      <c r="B69" s="9">
        <v>63</v>
      </c>
      <c r="C69" s="10" t="s">
        <v>109</v>
      </c>
      <c r="D69" s="11" t="s">
        <v>110</v>
      </c>
      <c r="E69" s="12" t="s">
        <v>307</v>
      </c>
      <c r="F69" s="13" t="s">
        <v>304</v>
      </c>
      <c r="G69" s="14">
        <v>45005</v>
      </c>
      <c r="H69" s="10" t="s">
        <v>308</v>
      </c>
      <c r="I69" s="15">
        <v>61565.13</v>
      </c>
      <c r="J69" s="14">
        <v>45005</v>
      </c>
      <c r="K69" s="11" t="s">
        <v>70</v>
      </c>
      <c r="L69" s="15">
        <v>61565.13</v>
      </c>
      <c r="M69" s="10" t="s">
        <v>306</v>
      </c>
    </row>
    <row r="70" spans="1:13" s="17" customFormat="1" ht="120">
      <c r="A70" s="8" t="s">
        <v>64</v>
      </c>
      <c r="B70" s="9">
        <v>64</v>
      </c>
      <c r="C70" s="10" t="s">
        <v>65</v>
      </c>
      <c r="D70" s="11" t="s">
        <v>66</v>
      </c>
      <c r="E70" s="12" t="s">
        <v>309</v>
      </c>
      <c r="F70" s="13" t="s">
        <v>310</v>
      </c>
      <c r="G70" s="14">
        <v>45007</v>
      </c>
      <c r="H70" s="10" t="s">
        <v>311</v>
      </c>
      <c r="I70" s="15">
        <v>3100</v>
      </c>
      <c r="J70" s="14">
        <v>45008</v>
      </c>
      <c r="K70" s="11" t="s">
        <v>70</v>
      </c>
      <c r="L70" s="15">
        <f>2914+155+31</f>
        <v>3100</v>
      </c>
      <c r="M70" s="10" t="s">
        <v>312</v>
      </c>
    </row>
    <row r="71" spans="1:13" s="17" customFormat="1" ht="105">
      <c r="A71" s="8" t="s">
        <v>64</v>
      </c>
      <c r="B71" s="9">
        <v>65</v>
      </c>
      <c r="C71" s="10" t="s">
        <v>65</v>
      </c>
      <c r="D71" s="11" t="s">
        <v>66</v>
      </c>
      <c r="E71" s="12" t="s">
        <v>313</v>
      </c>
      <c r="F71" s="13" t="s">
        <v>314</v>
      </c>
      <c r="G71" s="14">
        <v>45007</v>
      </c>
      <c r="H71" s="10" t="s">
        <v>315</v>
      </c>
      <c r="I71" s="15">
        <v>217635.23</v>
      </c>
      <c r="J71" s="14">
        <v>45008</v>
      </c>
      <c r="K71" s="11" t="s">
        <v>70</v>
      </c>
      <c r="L71" s="15">
        <f>185461.8+10881.76+2176.35</f>
        <v>198519.91</v>
      </c>
      <c r="M71" s="10" t="s">
        <v>316</v>
      </c>
    </row>
    <row r="72" spans="1:13" s="17" customFormat="1" ht="150">
      <c r="A72" s="8" t="s">
        <v>64</v>
      </c>
      <c r="B72" s="9">
        <v>66</v>
      </c>
      <c r="C72" s="10" t="s">
        <v>124</v>
      </c>
      <c r="D72" s="11" t="s">
        <v>125</v>
      </c>
      <c r="E72" s="12" t="s">
        <v>317</v>
      </c>
      <c r="F72" s="13" t="s">
        <v>318</v>
      </c>
      <c r="G72" s="14">
        <v>45008</v>
      </c>
      <c r="H72" s="10" t="s">
        <v>319</v>
      </c>
      <c r="I72" s="15">
        <v>16980</v>
      </c>
      <c r="J72" s="14">
        <v>45008</v>
      </c>
      <c r="K72" s="11" t="s">
        <v>70</v>
      </c>
      <c r="L72" s="15">
        <v>16980</v>
      </c>
      <c r="M72" s="10" t="s">
        <v>320</v>
      </c>
    </row>
    <row r="73" spans="1:13" s="17" customFormat="1" ht="105">
      <c r="A73" s="8" t="s">
        <v>64</v>
      </c>
      <c r="B73" s="9">
        <v>67</v>
      </c>
      <c r="C73" s="10" t="s">
        <v>16</v>
      </c>
      <c r="D73" s="11" t="s">
        <v>17</v>
      </c>
      <c r="E73" s="12" t="s">
        <v>321</v>
      </c>
      <c r="F73" s="13" t="s">
        <v>322</v>
      </c>
      <c r="G73" s="14">
        <v>45008</v>
      </c>
      <c r="H73" s="10" t="s">
        <v>323</v>
      </c>
      <c r="I73" s="15">
        <v>350.04</v>
      </c>
      <c r="J73" s="14">
        <v>45008</v>
      </c>
      <c r="K73" s="11" t="s">
        <v>70</v>
      </c>
      <c r="L73" s="15">
        <v>350.04</v>
      </c>
      <c r="M73" s="10" t="s">
        <v>324</v>
      </c>
    </row>
    <row r="74" spans="1:13" s="17" customFormat="1" ht="135">
      <c r="A74" s="8" t="s">
        <v>64</v>
      </c>
      <c r="B74" s="9">
        <v>68</v>
      </c>
      <c r="C74" s="10" t="s">
        <v>16</v>
      </c>
      <c r="D74" s="11" t="s">
        <v>17</v>
      </c>
      <c r="E74" s="12" t="s">
        <v>325</v>
      </c>
      <c r="F74" s="13" t="s">
        <v>326</v>
      </c>
      <c r="G74" s="14">
        <v>45008</v>
      </c>
      <c r="H74" s="10" t="s">
        <v>327</v>
      </c>
      <c r="I74" s="15">
        <v>116.62</v>
      </c>
      <c r="J74" s="14">
        <v>45008</v>
      </c>
      <c r="K74" s="11" t="s">
        <v>70</v>
      </c>
      <c r="L74" s="15">
        <v>116.62</v>
      </c>
      <c r="M74" s="10" t="s">
        <v>324</v>
      </c>
    </row>
    <row r="75" spans="1:13" s="17" customFormat="1" ht="135">
      <c r="A75" s="8" t="s">
        <v>64</v>
      </c>
      <c r="B75" s="9">
        <v>69</v>
      </c>
      <c r="C75" s="10" t="s">
        <v>16</v>
      </c>
      <c r="D75" s="11" t="s">
        <v>17</v>
      </c>
      <c r="E75" s="12" t="s">
        <v>328</v>
      </c>
      <c r="F75" s="13" t="s">
        <v>326</v>
      </c>
      <c r="G75" s="14">
        <v>45008</v>
      </c>
      <c r="H75" s="10" t="s">
        <v>329</v>
      </c>
      <c r="I75" s="15">
        <v>1367.54</v>
      </c>
      <c r="J75" s="14">
        <v>45008</v>
      </c>
      <c r="K75" s="11" t="s">
        <v>70</v>
      </c>
      <c r="L75" s="15">
        <v>1367.54</v>
      </c>
      <c r="M75" s="10" t="s">
        <v>330</v>
      </c>
    </row>
    <row r="76" spans="1:13" s="17" customFormat="1" ht="135">
      <c r="A76" s="8" t="s">
        <v>64</v>
      </c>
      <c r="B76" s="9">
        <v>70</v>
      </c>
      <c r="C76" s="10" t="s">
        <v>264</v>
      </c>
      <c r="D76" s="11" t="s">
        <v>265</v>
      </c>
      <c r="E76" s="12" t="s">
        <v>331</v>
      </c>
      <c r="F76" s="13" t="s">
        <v>332</v>
      </c>
      <c r="G76" s="14">
        <v>45008</v>
      </c>
      <c r="H76" s="10" t="s">
        <v>333</v>
      </c>
      <c r="I76" s="15">
        <v>74167.83</v>
      </c>
      <c r="J76" s="14">
        <v>45008</v>
      </c>
      <c r="K76" s="11" t="s">
        <v>70</v>
      </c>
      <c r="L76" s="15">
        <v>74167.83</v>
      </c>
      <c r="M76" s="10" t="s">
        <v>334</v>
      </c>
    </row>
    <row r="77" spans="1:13" s="17" customFormat="1" ht="135">
      <c r="A77" s="8" t="s">
        <v>64</v>
      </c>
      <c r="B77" s="9">
        <v>71</v>
      </c>
      <c r="C77" s="10" t="s">
        <v>242</v>
      </c>
      <c r="D77" s="11" t="s">
        <v>243</v>
      </c>
      <c r="E77" s="12" t="s">
        <v>335</v>
      </c>
      <c r="F77" s="13" t="s">
        <v>336</v>
      </c>
      <c r="G77" s="14">
        <v>45013</v>
      </c>
      <c r="H77" s="10" t="s">
        <v>337</v>
      </c>
      <c r="I77" s="15">
        <v>38384.699999999997</v>
      </c>
      <c r="J77" s="14">
        <v>45012</v>
      </c>
      <c r="K77" s="11" t="s">
        <v>70</v>
      </c>
      <c r="L77" s="15">
        <v>38384.699999999997</v>
      </c>
      <c r="M77" s="10" t="s">
        <v>338</v>
      </c>
    </row>
    <row r="78" spans="1:13" s="17" customFormat="1" ht="135">
      <c r="A78" s="8" t="s">
        <v>64</v>
      </c>
      <c r="B78" s="9">
        <v>72</v>
      </c>
      <c r="C78" s="10" t="s">
        <v>242</v>
      </c>
      <c r="D78" s="11" t="s">
        <v>243</v>
      </c>
      <c r="E78" s="12" t="s">
        <v>339</v>
      </c>
      <c r="F78" s="13" t="s">
        <v>336</v>
      </c>
      <c r="G78" s="14">
        <v>45013</v>
      </c>
      <c r="H78" s="10" t="s">
        <v>340</v>
      </c>
      <c r="I78" s="18">
        <v>65604.88</v>
      </c>
      <c r="J78" s="14">
        <v>45012</v>
      </c>
      <c r="K78" s="11" t="s">
        <v>70</v>
      </c>
      <c r="L78" s="18">
        <v>65604.88</v>
      </c>
      <c r="M78" s="10" t="s">
        <v>338</v>
      </c>
    </row>
    <row r="79" spans="1:13" s="17" customFormat="1" ht="135">
      <c r="A79" s="8" t="s">
        <v>64</v>
      </c>
      <c r="B79" s="9">
        <v>73</v>
      </c>
      <c r="C79" s="10" t="s">
        <v>76</v>
      </c>
      <c r="D79" s="11" t="s">
        <v>77</v>
      </c>
      <c r="E79" s="12" t="s">
        <v>341</v>
      </c>
      <c r="F79" s="13" t="s">
        <v>342</v>
      </c>
      <c r="G79" s="14">
        <v>45016</v>
      </c>
      <c r="H79" s="10" t="s">
        <v>343</v>
      </c>
      <c r="I79" s="15">
        <v>59583.32</v>
      </c>
      <c r="J79" s="16" t="s">
        <v>344</v>
      </c>
      <c r="K79" s="11" t="s">
        <v>70</v>
      </c>
      <c r="L79" s="16" t="s">
        <v>344</v>
      </c>
      <c r="M79" s="10" t="s">
        <v>345</v>
      </c>
    </row>
    <row r="80" spans="1:13" s="17" customFormat="1" ht="120">
      <c r="A80" s="8" t="s">
        <v>64</v>
      </c>
      <c r="B80" s="9">
        <v>74</v>
      </c>
      <c r="C80" s="10" t="s">
        <v>224</v>
      </c>
      <c r="D80" s="11" t="s">
        <v>225</v>
      </c>
      <c r="E80" s="12" t="s">
        <v>346</v>
      </c>
      <c r="F80" s="13" t="s">
        <v>347</v>
      </c>
      <c r="G80" s="14">
        <v>45016</v>
      </c>
      <c r="H80" s="10" t="s">
        <v>348</v>
      </c>
      <c r="I80" s="15">
        <v>8099.02</v>
      </c>
      <c r="J80" s="16" t="s">
        <v>344</v>
      </c>
      <c r="K80" s="11" t="s">
        <v>70</v>
      </c>
      <c r="L80" s="16" t="s">
        <v>344</v>
      </c>
      <c r="M80" s="10" t="s">
        <v>349</v>
      </c>
    </row>
    <row r="81" spans="1:14" s="17" customFormat="1" ht="105">
      <c r="A81" s="8" t="s">
        <v>64</v>
      </c>
      <c r="B81" s="9">
        <v>75</v>
      </c>
      <c r="C81" s="10" t="s">
        <v>350</v>
      </c>
      <c r="D81" s="11" t="s">
        <v>351</v>
      </c>
      <c r="E81" s="24" t="s">
        <v>352</v>
      </c>
      <c r="F81" s="13" t="s">
        <v>353</v>
      </c>
      <c r="G81" s="14">
        <v>45016</v>
      </c>
      <c r="H81" s="10" t="s">
        <v>354</v>
      </c>
      <c r="I81" s="15">
        <v>87.5</v>
      </c>
      <c r="J81" s="16" t="s">
        <v>344</v>
      </c>
      <c r="K81" s="11" t="s">
        <v>70</v>
      </c>
      <c r="L81" s="16" t="s">
        <v>344</v>
      </c>
      <c r="M81" s="10" t="s">
        <v>355</v>
      </c>
    </row>
    <row r="82" spans="1:14">
      <c r="A82" s="26" t="s">
        <v>356</v>
      </c>
      <c r="B82" s="26"/>
      <c r="C82" s="26"/>
      <c r="D82" s="4"/>
      <c r="J82" s="27"/>
      <c r="K82" s="28"/>
      <c r="L82" s="27"/>
      <c r="N82" s="29"/>
    </row>
    <row r="83" spans="1:14">
      <c r="A83" s="30" t="str">
        <f>[1]Bens!A68</f>
        <v>Data da última atualização: 19/04/2023</v>
      </c>
      <c r="B83" s="31"/>
      <c r="C83" s="4"/>
      <c r="D83" s="1"/>
      <c r="N83" s="29"/>
    </row>
    <row r="84" spans="1:14">
      <c r="A84" s="36" t="s">
        <v>357</v>
      </c>
      <c r="B84" s="36"/>
      <c r="C84" s="36"/>
      <c r="D84" s="36"/>
      <c r="N84" s="29"/>
    </row>
    <row r="85" spans="1:14">
      <c r="A85" s="36" t="s">
        <v>358</v>
      </c>
      <c r="B85" s="36"/>
      <c r="C85" s="36"/>
      <c r="D85" s="36"/>
      <c r="N85" s="29"/>
    </row>
    <row r="86" spans="1:14">
      <c r="A86" s="32" t="s">
        <v>359</v>
      </c>
      <c r="B86" s="32"/>
      <c r="C86" s="32"/>
      <c r="D86" s="1"/>
      <c r="N86" s="29"/>
    </row>
    <row r="87" spans="1:14">
      <c r="N87" s="29"/>
    </row>
    <row r="88" spans="1:14">
      <c r="N88" s="29"/>
    </row>
    <row r="89" spans="1:14" s="29" customFormat="1">
      <c r="A89"/>
      <c r="B89"/>
      <c r="C89"/>
      <c r="D89"/>
      <c r="E89" s="2"/>
      <c r="F89" s="3"/>
      <c r="G89"/>
      <c r="H89"/>
      <c r="I89"/>
      <c r="J89"/>
      <c r="K89"/>
      <c r="L89"/>
      <c r="M89"/>
    </row>
    <row r="90" spans="1:14">
      <c r="N90" s="29"/>
    </row>
    <row r="91" spans="1:14">
      <c r="N91" s="29"/>
    </row>
    <row r="92" spans="1:14">
      <c r="N92" s="29"/>
    </row>
    <row r="93" spans="1:14">
      <c r="N93" s="29"/>
    </row>
    <row r="94" spans="1:14">
      <c r="N94" s="29"/>
    </row>
    <row r="95" spans="1:14">
      <c r="N95" s="29"/>
    </row>
    <row r="96" spans="1:14">
      <c r="N96" s="29"/>
    </row>
    <row r="97" spans="1:14">
      <c r="N97" s="29"/>
    </row>
    <row r="98" spans="1:14">
      <c r="N98" s="29"/>
    </row>
    <row r="99" spans="1:14">
      <c r="N99" s="29"/>
    </row>
    <row r="100" spans="1:14" s="29" customFormat="1">
      <c r="A100"/>
      <c r="B100"/>
      <c r="C100"/>
      <c r="D100"/>
      <c r="E100" s="2"/>
      <c r="F100" s="3"/>
      <c r="G100"/>
      <c r="H100"/>
      <c r="I100"/>
      <c r="J100"/>
      <c r="K100"/>
      <c r="L100"/>
      <c r="M100"/>
    </row>
    <row r="101" spans="1:14" s="29" customFormat="1">
      <c r="A101"/>
      <c r="B101"/>
      <c r="C101"/>
      <c r="D101"/>
      <c r="E101" s="2"/>
      <c r="F101" s="3"/>
      <c r="G101"/>
      <c r="H101"/>
      <c r="I101"/>
      <c r="J101"/>
      <c r="K101"/>
      <c r="L101"/>
      <c r="M101"/>
    </row>
    <row r="102" spans="1:14" s="29" customFormat="1">
      <c r="A102"/>
      <c r="B102"/>
      <c r="C102"/>
      <c r="D102"/>
      <c r="E102" s="2"/>
      <c r="F102" s="3"/>
      <c r="G102"/>
      <c r="H102"/>
      <c r="I102"/>
      <c r="J102"/>
      <c r="K102"/>
      <c r="L102"/>
      <c r="M102"/>
    </row>
    <row r="103" spans="1:14" s="29" customFormat="1">
      <c r="A103"/>
      <c r="B103"/>
      <c r="C103"/>
      <c r="D103"/>
      <c r="E103" s="2"/>
      <c r="F103" s="3"/>
      <c r="G103"/>
      <c r="H103"/>
      <c r="I103"/>
      <c r="J103"/>
      <c r="K103"/>
      <c r="L103"/>
      <c r="M103"/>
    </row>
    <row r="104" spans="1:14" s="29" customFormat="1">
      <c r="A104"/>
      <c r="B104"/>
      <c r="C104"/>
      <c r="D104"/>
      <c r="E104" s="2"/>
      <c r="F104" s="3"/>
      <c r="G104"/>
      <c r="H104"/>
      <c r="I104"/>
      <c r="J104"/>
      <c r="K104"/>
      <c r="L104"/>
      <c r="M104"/>
    </row>
    <row r="105" spans="1:14" s="29" customFormat="1">
      <c r="A105"/>
      <c r="B105"/>
      <c r="C105"/>
      <c r="D105"/>
      <c r="E105" s="2"/>
      <c r="F105" s="3"/>
      <c r="G105"/>
      <c r="H105"/>
      <c r="I105"/>
      <c r="J105"/>
      <c r="K105"/>
      <c r="L105"/>
      <c r="M105"/>
    </row>
    <row r="106" spans="1:14" s="29" customFormat="1">
      <c r="A106"/>
      <c r="B106"/>
      <c r="C106"/>
      <c r="D106"/>
      <c r="E106" s="2"/>
      <c r="F106" s="3"/>
      <c r="G106"/>
      <c r="H106"/>
      <c r="I106"/>
      <c r="J106"/>
      <c r="K106"/>
      <c r="L106"/>
      <c r="M106"/>
    </row>
    <row r="107" spans="1:14">
      <c r="N107" s="29"/>
    </row>
    <row r="108" spans="1:14">
      <c r="N108" s="29"/>
    </row>
    <row r="109" spans="1:14">
      <c r="N109" s="29"/>
    </row>
    <row r="110" spans="1:14">
      <c r="N110" s="29"/>
    </row>
    <row r="111" spans="1:14">
      <c r="N111" s="29"/>
    </row>
    <row r="112" spans="1:14">
      <c r="N112" s="29"/>
    </row>
    <row r="113" spans="1:14">
      <c r="N113" s="29"/>
    </row>
    <row r="114" spans="1:14">
      <c r="N114" s="29"/>
    </row>
    <row r="115" spans="1:14">
      <c r="N115" s="29"/>
    </row>
    <row r="116" spans="1:14">
      <c r="N116" s="29"/>
    </row>
    <row r="117" spans="1:14">
      <c r="N117" s="29"/>
    </row>
    <row r="118" spans="1:14">
      <c r="N118" s="29"/>
    </row>
    <row r="119" spans="1:14">
      <c r="N119" s="29"/>
    </row>
    <row r="120" spans="1:14">
      <c r="N120" s="29"/>
    </row>
    <row r="121" spans="1:14">
      <c r="N121" s="29"/>
    </row>
    <row r="122" spans="1:14">
      <c r="N122" s="29"/>
    </row>
    <row r="123" spans="1:14">
      <c r="N123" s="29"/>
    </row>
    <row r="124" spans="1:14">
      <c r="N124" s="29"/>
    </row>
    <row r="125" spans="1:14">
      <c r="N125" s="29"/>
    </row>
    <row r="126" spans="1:14">
      <c r="N126" s="29"/>
    </row>
    <row r="127" spans="1:14" s="29" customFormat="1">
      <c r="A127"/>
      <c r="B127"/>
      <c r="C127"/>
      <c r="D127"/>
      <c r="E127" s="2"/>
      <c r="F127" s="3"/>
      <c r="G127"/>
      <c r="H127"/>
      <c r="I127"/>
      <c r="J127"/>
      <c r="K127"/>
      <c r="L127"/>
      <c r="M127"/>
    </row>
    <row r="128" spans="1:14">
      <c r="N128" s="29"/>
    </row>
    <row r="129" spans="14:14">
      <c r="N129" s="29"/>
    </row>
    <row r="130" spans="14:14">
      <c r="N130" s="29"/>
    </row>
    <row r="131" spans="14:14">
      <c r="N131" s="29"/>
    </row>
    <row r="132" spans="14:14">
      <c r="N132" s="29"/>
    </row>
    <row r="133" spans="14:14">
      <c r="N133" s="29"/>
    </row>
    <row r="134" spans="14:14">
      <c r="N134" s="29"/>
    </row>
    <row r="135" spans="14:14">
      <c r="N135" s="29"/>
    </row>
    <row r="136" spans="14:14">
      <c r="N136" s="29"/>
    </row>
    <row r="137" spans="14:14">
      <c r="N137" s="29"/>
    </row>
    <row r="138" spans="14:14">
      <c r="N138" s="29"/>
    </row>
    <row r="139" spans="14:14">
      <c r="N139" s="29"/>
    </row>
    <row r="140" spans="14:14">
      <c r="N140" s="29"/>
    </row>
    <row r="141" spans="14:14">
      <c r="N141" s="29"/>
    </row>
    <row r="142" spans="14:14">
      <c r="N142" s="29"/>
    </row>
    <row r="143" spans="14:14">
      <c r="N143" s="29"/>
    </row>
    <row r="144" spans="14:14">
      <c r="N144" s="29"/>
    </row>
    <row r="145" spans="14:14">
      <c r="N145" s="29"/>
    </row>
    <row r="146" spans="14:14">
      <c r="N146" s="29"/>
    </row>
    <row r="147" spans="14:14">
      <c r="N147" s="29"/>
    </row>
    <row r="148" spans="14:14">
      <c r="N148" s="29"/>
    </row>
    <row r="149" spans="14:14">
      <c r="N149" s="29"/>
    </row>
    <row r="150" spans="14:14">
      <c r="N150" s="29"/>
    </row>
    <row r="151" spans="14:14">
      <c r="N151" s="29"/>
    </row>
    <row r="152" spans="14:14">
      <c r="N152" s="29"/>
    </row>
    <row r="153" spans="14:14">
      <c r="N153" s="29"/>
    </row>
    <row r="154" spans="14:14">
      <c r="N154" s="29"/>
    </row>
    <row r="155" spans="14:14" ht="148.5" customHeight="1">
      <c r="N155" s="29"/>
    </row>
    <row r="156" spans="14:14">
      <c r="N156" s="29"/>
    </row>
    <row r="157" spans="14:14">
      <c r="N157" s="29"/>
    </row>
    <row r="158" spans="14:14">
      <c r="N158" s="29"/>
    </row>
    <row r="159" spans="14:14">
      <c r="N159" s="29"/>
    </row>
    <row r="160" spans="14:14">
      <c r="N160" s="29"/>
    </row>
    <row r="161" spans="14:14">
      <c r="N161" s="29"/>
    </row>
    <row r="162" spans="14:14">
      <c r="N162" s="29"/>
    </row>
    <row r="163" spans="14:14">
      <c r="N163" s="29"/>
    </row>
    <row r="164" spans="14:14">
      <c r="N164" s="29"/>
    </row>
    <row r="165" spans="14:14">
      <c r="N165" s="29"/>
    </row>
    <row r="166" spans="14:14">
      <c r="N166" s="29"/>
    </row>
    <row r="167" spans="14:14">
      <c r="N167" s="29"/>
    </row>
    <row r="168" spans="14:14">
      <c r="N168" s="29"/>
    </row>
    <row r="169" spans="14:14">
      <c r="N169" s="29"/>
    </row>
    <row r="170" spans="14:14">
      <c r="N170" s="29"/>
    </row>
    <row r="171" spans="14:14">
      <c r="N171" s="29"/>
    </row>
    <row r="172" spans="14:14">
      <c r="N172" s="29"/>
    </row>
    <row r="173" spans="14:14">
      <c r="N173" s="29"/>
    </row>
    <row r="174" spans="14:14">
      <c r="N174" s="29"/>
    </row>
    <row r="175" spans="14:14">
      <c r="N175" s="29"/>
    </row>
    <row r="176" spans="14:14">
      <c r="N176" s="29"/>
    </row>
    <row r="177" spans="14:14">
      <c r="N177" s="29"/>
    </row>
    <row r="178" spans="14:14">
      <c r="N178" s="29"/>
    </row>
  </sheetData>
  <mergeCells count="5">
    <mergeCell ref="A2:M2"/>
    <mergeCell ref="A3:E3"/>
    <mergeCell ref="A5:L5"/>
    <mergeCell ref="A84:D84"/>
    <mergeCell ref="A85:D85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E13" r:id="rId11"/>
    <hyperlink ref="E12" r:id="rId12"/>
    <hyperlink ref="E7" r:id="rId13"/>
    <hyperlink ref="E15" r:id="rId14"/>
    <hyperlink ref="E16" r:id="rId15"/>
    <hyperlink ref="E9" r:id="rId16"/>
    <hyperlink ref="E10" r:id="rId17"/>
    <hyperlink ref="E14" r:id="rId18"/>
    <hyperlink ref="E8" r:id="rId19"/>
    <hyperlink ref="E11" r:id="rId20"/>
    <hyperlink ref="F17" r:id="rId21"/>
    <hyperlink ref="F19" r:id="rId22"/>
    <hyperlink ref="E19" r:id="rId23"/>
    <hyperlink ref="E17" r:id="rId24"/>
    <hyperlink ref="F20" r:id="rId25"/>
    <hyperlink ref="F21" r:id="rId26"/>
    <hyperlink ref="F22" r:id="rId27"/>
    <hyperlink ref="F23" r:id="rId28"/>
    <hyperlink ref="F24" r:id="rId29"/>
    <hyperlink ref="F25" r:id="rId30"/>
    <hyperlink ref="F26" r:id="rId31"/>
    <hyperlink ref="F27" r:id="rId32"/>
    <hyperlink ref="F28" r:id="rId33"/>
    <hyperlink ref="F29" r:id="rId34"/>
    <hyperlink ref="F30" r:id="rId35"/>
    <hyperlink ref="F31" r:id="rId36"/>
    <hyperlink ref="F32" r:id="rId37"/>
    <hyperlink ref="F33" r:id="rId38"/>
    <hyperlink ref="F34" r:id="rId39"/>
    <hyperlink ref="F35" r:id="rId40"/>
    <hyperlink ref="F36" r:id="rId41"/>
    <hyperlink ref="F37" r:id="rId42"/>
    <hyperlink ref="F38" r:id="rId43"/>
    <hyperlink ref="F39" r:id="rId44"/>
    <hyperlink ref="F40" r:id="rId45"/>
    <hyperlink ref="F41" r:id="rId46"/>
    <hyperlink ref="F42" r:id="rId47"/>
    <hyperlink ref="F43" r:id="rId48"/>
    <hyperlink ref="F44" r:id="rId49"/>
    <hyperlink ref="F45" r:id="rId50"/>
    <hyperlink ref="F46" r:id="rId51"/>
    <hyperlink ref="F47" r:id="rId52"/>
    <hyperlink ref="F48" r:id="rId53"/>
    <hyperlink ref="F49" r:id="rId54"/>
    <hyperlink ref="F50" r:id="rId55"/>
    <hyperlink ref="F51" r:id="rId56"/>
    <hyperlink ref="F52" r:id="rId57"/>
    <hyperlink ref="F53" r:id="rId58"/>
    <hyperlink ref="F54" r:id="rId59"/>
    <hyperlink ref="F55" r:id="rId60"/>
    <hyperlink ref="F56" r:id="rId61"/>
    <hyperlink ref="F57" r:id="rId62"/>
    <hyperlink ref="F58" r:id="rId63"/>
    <hyperlink ref="F59" r:id="rId64"/>
    <hyperlink ref="F60" r:id="rId65"/>
    <hyperlink ref="F61" r:id="rId66"/>
    <hyperlink ref="F62" r:id="rId67"/>
    <hyperlink ref="F63" r:id="rId68"/>
    <hyperlink ref="F64" r:id="rId69"/>
    <hyperlink ref="F65" r:id="rId70"/>
    <hyperlink ref="F67" r:id="rId71"/>
    <hyperlink ref="F68" r:id="rId72"/>
    <hyperlink ref="F69" r:id="rId73"/>
    <hyperlink ref="F70" r:id="rId74"/>
    <hyperlink ref="F71" r:id="rId75"/>
    <hyperlink ref="F72" r:id="rId76"/>
    <hyperlink ref="F73" r:id="rId77"/>
    <hyperlink ref="F74" r:id="rId78"/>
    <hyperlink ref="F75" r:id="rId79"/>
    <hyperlink ref="F76" r:id="rId80"/>
    <hyperlink ref="F77" r:id="rId81"/>
    <hyperlink ref="F78" r:id="rId82"/>
    <hyperlink ref="F79" r:id="rId83"/>
    <hyperlink ref="F80" r:id="rId84"/>
    <hyperlink ref="F81" r:id="rId85"/>
    <hyperlink ref="F18" r:id="rId86"/>
    <hyperlink ref="E18" r:id="rId87"/>
    <hyperlink ref="E21" r:id="rId88"/>
    <hyperlink ref="E22" r:id="rId89"/>
    <hyperlink ref="E24" r:id="rId90"/>
    <hyperlink ref="E25" r:id="rId91"/>
    <hyperlink ref="E26" r:id="rId92"/>
    <hyperlink ref="E27" r:id="rId93"/>
    <hyperlink ref="E28" r:id="rId94"/>
    <hyperlink ref="E29" r:id="rId95"/>
    <hyperlink ref="E30" r:id="rId96"/>
    <hyperlink ref="E31" r:id="rId97"/>
    <hyperlink ref="E32" r:id="rId98"/>
    <hyperlink ref="E33" r:id="rId99"/>
    <hyperlink ref="E34" r:id="rId100"/>
    <hyperlink ref="E35" r:id="rId101"/>
    <hyperlink ref="E36" r:id="rId102"/>
    <hyperlink ref="E37" r:id="rId103"/>
    <hyperlink ref="E38" r:id="rId104"/>
    <hyperlink ref="E39" r:id="rId105"/>
    <hyperlink ref="E40" r:id="rId106"/>
    <hyperlink ref="E41" r:id="rId107"/>
    <hyperlink ref="E42" r:id="rId108"/>
    <hyperlink ref="E43" r:id="rId109"/>
    <hyperlink ref="E44" r:id="rId110"/>
    <hyperlink ref="E45" r:id="rId111"/>
    <hyperlink ref="E46" r:id="rId112"/>
    <hyperlink ref="E50" r:id="rId113"/>
    <hyperlink ref="E48" r:id="rId114"/>
    <hyperlink ref="E47" r:id="rId115"/>
    <hyperlink ref="E49" r:id="rId116"/>
    <hyperlink ref="E51" r:id="rId117"/>
    <hyperlink ref="E52" r:id="rId118"/>
    <hyperlink ref="E53" r:id="rId119"/>
    <hyperlink ref="E54" r:id="rId120"/>
    <hyperlink ref="E55" r:id="rId121"/>
    <hyperlink ref="E56" r:id="rId122"/>
    <hyperlink ref="E57" r:id="rId123"/>
    <hyperlink ref="E58" r:id="rId124"/>
    <hyperlink ref="E59" r:id="rId125"/>
    <hyperlink ref="E60" r:id="rId126"/>
    <hyperlink ref="E61" r:id="rId127"/>
    <hyperlink ref="E62" r:id="rId128"/>
    <hyperlink ref="E63" r:id="rId129" display="https://www.mpam.mp.br/images/CT_33-2022_-_MP-PGJ_f6e8b.pdf"/>
    <hyperlink ref="E65" r:id="rId130" display="https://www.mpam.mp.br/images/CT_33-2022_-_MP-PGJ_f6e8b.pdf"/>
    <hyperlink ref="E66" r:id="rId131"/>
    <hyperlink ref="E67" r:id="rId132"/>
    <hyperlink ref="E68" r:id="rId133"/>
    <hyperlink ref="E69" r:id="rId134"/>
    <hyperlink ref="E70" r:id="rId135"/>
    <hyperlink ref="E71" r:id="rId136"/>
    <hyperlink ref="E72" r:id="rId137"/>
    <hyperlink ref="E73" r:id="rId138"/>
    <hyperlink ref="E74" r:id="rId139" display="https://www.mpam.mp.br/images/CT_01-2022-MP-PGJ_b126b.pdf"/>
    <hyperlink ref="E75" r:id="rId140" display="https://www.mpam.mp.br/images/CT_01-2022-MP-PGJ_b126b.pdf"/>
    <hyperlink ref="E77" r:id="rId141"/>
    <hyperlink ref="E78" r:id="rId142"/>
    <hyperlink ref="E76" r:id="rId143"/>
    <hyperlink ref="E79" r:id="rId144"/>
    <hyperlink ref="E80" r:id="rId145"/>
    <hyperlink ref="E20" r:id="rId146"/>
    <hyperlink ref="F66" r:id="rId147"/>
  </hyperlinks>
  <pageMargins left="0.511811024" right="0.511811024" top="0.78740157499999996" bottom="0.78740157499999996" header="0.31496062000000002" footer="0.31496062000000002"/>
  <pageSetup paperSize="9" scale="39" fitToHeight="0" orientation="portrait" r:id="rId148"/>
  <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2023-04-27T15:16:22Z</cp:lastPrinted>
  <dcterms:created xsi:type="dcterms:W3CDTF">2023-04-27T15:15:43Z</dcterms:created>
  <dcterms:modified xsi:type="dcterms:W3CDTF">2023-04-28T14:03:40Z</dcterms:modified>
</cp:coreProperties>
</file>