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DOF\ANO 2023\TRANSPARÊNCIA\6 -  ORDEM CRONOLÓGICA DE PAGAMENTO\05.Maio\"/>
    </mc:Choice>
  </mc:AlternateContent>
  <bookViews>
    <workbookView xWindow="0" yWindow="0" windowWidth="28800" windowHeight="11715"/>
  </bookViews>
  <sheets>
    <sheet name="Serviços" sheetId="1" r:id="rId1"/>
  </sheets>
  <externalReferences>
    <externalReference r:id="rId2"/>
  </externalReferences>
  <definedNames>
    <definedName name="_xlnm._FilterDatabase" localSheetId="0" hidden="1">Serviços!$D$1:$D$205</definedName>
    <definedName name="_xlnm.Print_Area" localSheetId="0">Serviços!$A$1:$M$114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0" i="1" l="1"/>
  <c r="L102" i="1"/>
  <c r="L101" i="1"/>
  <c r="L99" i="1"/>
  <c r="L92" i="1"/>
  <c r="L90" i="1"/>
  <c r="L84" i="1"/>
  <c r="L79" i="1"/>
  <c r="L73" i="1"/>
  <c r="L64" i="1"/>
  <c r="L62" i="1"/>
  <c r="L61" i="1"/>
  <c r="L60" i="1"/>
  <c r="L59" i="1"/>
  <c r="L58" i="1"/>
  <c r="L57" i="1"/>
  <c r="L55" i="1"/>
  <c r="L54" i="1"/>
  <c r="L40" i="1"/>
  <c r="L39" i="1"/>
  <c r="L38" i="1"/>
  <c r="L37" i="1"/>
  <c r="L36" i="1"/>
  <c r="L35" i="1"/>
  <c r="L34" i="1"/>
  <c r="L32" i="1"/>
  <c r="L30" i="1"/>
  <c r="L29" i="1"/>
  <c r="L28" i="1"/>
  <c r="I28" i="1"/>
  <c r="L25" i="1"/>
  <c r="L24" i="1"/>
  <c r="L21" i="1"/>
  <c r="L20" i="1"/>
  <c r="L17" i="1"/>
  <c r="L13" i="1"/>
  <c r="L12" i="1"/>
  <c r="L11" i="1"/>
  <c r="L9" i="1"/>
  <c r="L8" i="1"/>
  <c r="A2" i="1"/>
</calcChain>
</file>

<file path=xl/sharedStrings.xml><?xml version="1.0" encoding="utf-8"?>
<sst xmlns="http://schemas.openxmlformats.org/spreadsheetml/2006/main" count="745" uniqueCount="446">
  <si>
    <t>ORDEM CRONOLÓGICA DE PAGAMENTOS – PGJ/AM</t>
  </si>
  <si>
    <r>
      <t xml:space="preserve">ORDEM CRONOLÓGICA DE PAGAMENTOS DE </t>
    </r>
    <r>
      <rPr>
        <b/>
        <sz val="14"/>
        <color theme="4" tint="-0.249977111117893"/>
        <rFont val="Arial"/>
        <family val="2"/>
      </rPr>
      <t>PRESTAÇÃO DE SERVIÇOS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</si>
  <si>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</si>
  <si>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</si>
  <si>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</si>
  <si>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</si>
  <si>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</si>
  <si>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</si>
  <si>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</si>
  <si>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</si>
  <si>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</si>
  <si>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</si>
  <si>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</si>
  <si>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</si>
  <si>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</si>
  <si>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MAIO</t>
  </si>
  <si>
    <t>RH CURSOS E TREINAMENTO EMPRESARIAL LTDA  ME</t>
  </si>
  <si>
    <t>Liquidação da NE nº 2022NE0002630 - Referente a contratação de empresa para prestação de serviços de capacitação de servidores e consultoria para a implantação do eSocial no âmbito do MPAM/ PGJ/AM, conforme NFS-e nº 07 e SEI 2023.006794.</t>
  </si>
  <si>
    <t>007/2023</t>
  </si>
  <si>
    <t>1519/2023</t>
  </si>
  <si>
    <t>-</t>
  </si>
  <si>
    <t>2023.006794</t>
  </si>
  <si>
    <t xml:space="preserve"> T N NETO EIRELI</t>
  </si>
  <si>
    <t xml:space="preserve">Liquidação da NE nº 2022NE0001277 -  Referente a manutenção preventiva e corretiva da frota de veículos da PGJ/AM pela T.N. Neto, relativo a março de 2023, conforme contrato nº 024/2018/PGJ, NFSe nº 2012 e SEI 2023.007632.  
</t>
  </si>
  <si>
    <t>2012/2023</t>
  </si>
  <si>
    <t>1524/2023</t>
  </si>
  <si>
    <t>2023.007632</t>
  </si>
  <si>
    <t xml:space="preserve"> DAHORA PUBLICIADE, SERVIÇOS GRAFICOS E EVENTOS EIRELI</t>
  </si>
  <si>
    <t>Liquidação da NE nº 2022NE0002349  - Referente a contratação, por demanda, de empresa especializada na prestação de serviços técnicos, para operação dos sistemas de som e comunicação audiovisual desta PGJ, conforme NFS-e 475 e SEI 2023.006633.</t>
  </si>
  <si>
    <t>475/2023</t>
  </si>
  <si>
    <t>1527/2023</t>
  </si>
  <si>
    <t>2023.006633</t>
  </si>
  <si>
    <t xml:space="preserve"> EYES NWHERE SISTEMAS INTELIGENTES DE IMAGEM LTDA</t>
  </si>
  <si>
    <t>Liquidação da NE nº 2023NE0000034 - Referente a prestação de serviços de acesso dedicado à Internet (FEV/23), conforme NFS-e N° 808, Contrato Administrativo n.º 033/2021-MP/PGJ e SEI 2023.005818</t>
  </si>
  <si>
    <t>808/2023</t>
  </si>
  <si>
    <t>1528/2023</t>
  </si>
  <si>
    <t>2023.005818</t>
  </si>
  <si>
    <t xml:space="preserve"> ECOSEGM E CONSULTORIA AMBIENTAL LTDA ME</t>
  </si>
  <si>
    <t>Liquidação da NE nº 2022NE0000242 - Referente a prestação de serviços de análises laboratoriais da qualidade dos efluentes da ETE, conforme NFSe N.º 3367, 9ª medição, e SEI 2023.007024.</t>
  </si>
  <si>
    <t>3367/2023</t>
  </si>
  <si>
    <t>1529/2023</t>
  </si>
  <si>
    <t>2023.007024</t>
  </si>
  <si>
    <t xml:space="preserve"> PRODAM PROCESSAMENTO DE DADOS AMAZONAS SA</t>
  </si>
  <si>
    <t>Liquidação da NE nº 2023NE0000042 - Ref. a prestação de serviços ref. a execução do Sistema AJURI, ref. ao mês de JAN/2023, nos termos do C.A. nº 012/2021-MP/PGJ - 1º TA, confo. NFS-e nº 35246 e SEI 2023.007837.</t>
  </si>
  <si>
    <t>35246/2023</t>
  </si>
  <si>
    <t>1531/2023</t>
  </si>
  <si>
    <t>2023.007837</t>
  </si>
  <si>
    <t>Liquidação da NE nº 2022NE0000198 - Ref. serviços de execução de Sistema Prodam RH, no mês de JAN/2023, nos termos do 4º TA do C.A. nº 003/2019-MP/PGJ, conf. NFS-e nº 35245 e SEI 2023.007835.</t>
  </si>
  <si>
    <t>35245/2023</t>
  </si>
  <si>
    <t>1532/2023</t>
  </si>
  <si>
    <t>2023.007835</t>
  </si>
  <si>
    <t xml:space="preserve"> GIBBOR BRASIL PUBLICIDADE E PROPAGANDA LTDA</t>
  </si>
  <si>
    <t>Liquidação da NE nº 2023NE0000045 - Ref. a prestação de serviço de publicação dos atos oficiais e notas de interesse público da PGJ/AM, nos termos do 1º T.A. ao C.A. n.º 011/2021 - MP/PGJ, ref. a MAR/2023, conf. NFS-e 2902 e SEI 2023.007425.</t>
  </si>
  <si>
    <t>2902/2023</t>
  </si>
  <si>
    <t>1534/2023</t>
  </si>
  <si>
    <t>2023.007425</t>
  </si>
  <si>
    <t>Liquidação da NE nº 2023NE0000045 - Ref. a prestação de serviço de publicação dos atos oficiais e notas de interesse público da PGJ/AM, nos termos do 1º T.A. ao C.A. n.º 011/2021 - MP/PGJ, ref. a MAR/2023, conf. NFS-e 2903 e SEI 2023.007425.</t>
  </si>
  <si>
    <t>2903/2023</t>
  </si>
  <si>
    <t>1535/2023</t>
  </si>
  <si>
    <t>Liquidação da NE nº 2023NE0000297 - Ref. a prestação de serviço de conectividade ponto a ponto, referente a FEV/2023 , conf. NFS-e 806 e demais documentos no PI-SEI 2023.005819.</t>
  </si>
  <si>
    <t>806/2023</t>
  </si>
  <si>
    <t>1537/2023</t>
  </si>
  <si>
    <t>2023.005819</t>
  </si>
  <si>
    <t xml:space="preserve"> GARTNER DO BRASIL SERVICOS DE PESQUISAS LTDA</t>
  </si>
  <si>
    <t xml:space="preserve">Liquidação da NE nº 2021NE0001920 - Ref. a Prestação de serviços técn. espec. de pesq. e aconselhamento em TI, acesso a bases de conhecimentos, interpretação e aplicação das informações, parcela 02/12, conforme NFS-e nº 38875 e SEI 2023.006166.
</t>
  </si>
  <si>
    <t>38875/2023</t>
  </si>
  <si>
    <t>1538/2023</t>
  </si>
  <si>
    <t>2023.006166</t>
  </si>
  <si>
    <t>Liquidação da NE nº 2023NE0000297 - Ref. a prestação de serviço de conectividade ponto a ponto, referente a FEV/2023 , conf. NFS-e 807 e demais documentos no PI-SEI 2023.005819.</t>
  </si>
  <si>
    <t>807/2023</t>
  </si>
  <si>
    <t>1539/2023</t>
  </si>
  <si>
    <t>Liquidação da NE nº 2022NE0000063 - Ref. a prestação de serviço de conectividade ponto a ponto, referente a MARÇO/2023, conforme NFS-e 1253 e demais documentos no PI-SEI 2023.007380.</t>
  </si>
  <si>
    <t>1253/2023</t>
  </si>
  <si>
    <t>1540/2023</t>
  </si>
  <si>
    <t>2023.007380</t>
  </si>
  <si>
    <t xml:space="preserve"> MAPROTEM MANAUS VIG. E PROTEÇAO ELET. MONITORADA LTDA</t>
  </si>
  <si>
    <t xml:space="preserve">Liquidação da NE nº 2023NE0000044 - Referente a prestação de serviço de manutenção preventiva e corretiva do Grupo Gerador do edifício anexo administrativo da PGJ/AM, mês março de 2023, conforme NFS-e 8987 e SEI 2023.007306.
</t>
  </si>
  <si>
    <t>8987/2023</t>
  </si>
  <si>
    <t>1551/2023</t>
  </si>
  <si>
    <t>2023.007306</t>
  </si>
  <si>
    <t xml:space="preserve"> CASA NOVA ENGENHARIA E CONSULTORIA LTDA  ME</t>
  </si>
  <si>
    <t xml:space="preserve">Liquidação da NE nº 2022NE0000860 - Referente a prestação de serviços de manutenção preventiva e corretiva da  ETE da PGJ/MPAM - 10ª medição, conforme NFS-e 224 e SEI 2023.007305.
</t>
  </si>
  <si>
    <t>224/2023</t>
  </si>
  <si>
    <t>1552/2023</t>
  </si>
  <si>
    <t>2023.007305</t>
  </si>
  <si>
    <t xml:space="preserve"> SAAE SERVICO AUTONOMO DE AGUA E ESGOTOS DE ITACOAT</t>
  </si>
  <si>
    <t>Liquidação da NE nº 2023NE0000006 -  Referente a prestação de serv. continuados de água potável, na cidade de Itacoatiara/AM, conf. Fat. de março de 2023 e SEI 2023.005893.</t>
  </si>
  <si>
    <t>Fatura nº 23753861/3/2023</t>
  </si>
  <si>
    <t>1553/2023</t>
  </si>
  <si>
    <t>2023.005893</t>
  </si>
  <si>
    <t xml:space="preserve"> GRAFICA EDITORA FORMULARIOS CONTINUOS E ETIQUETAS F &amp; F LTDA</t>
  </si>
  <si>
    <t xml:space="preserve">Liquidação da NE nº 2022NE0000879 - Ref. a aquisição de serviços gráficos, para atender à demanda da PGJ/MPAM, conf. NF N° 7.003 e SEI 2022.022361. </t>
  </si>
  <si>
    <t>7003/2022</t>
  </si>
  <si>
    <t>1558/2023</t>
  </si>
  <si>
    <t>2022.022361</t>
  </si>
  <si>
    <t xml:space="preserve"> SOFTPLAN PLANEJAMENTO E SISTEMAS LTDA</t>
  </si>
  <si>
    <t>Liquidação da NE nº 2023NE0000084 - Ref. a prestação de serviços de Sustentação, correspondente ao mês de JAN/2023 conf. NFS-e N°522988 e SEI 2023.003869.</t>
  </si>
  <si>
    <t>522988/2023</t>
  </si>
  <si>
    <t>1559/2023</t>
  </si>
  <si>
    <t>2023.003869</t>
  </si>
  <si>
    <t xml:space="preserve">Liquidação da NE nº 2023NE0000084 - Ref. a prestação de serviços de Suporte de Primeiro Nível, ref. ao mês de JAN/2023, conf. NFS-e N° 522990 e SEI 2023.003884.  
</t>
  </si>
  <si>
    <t>522990/2023</t>
  </si>
  <si>
    <t>1561/2023</t>
  </si>
  <si>
    <t>2023.003884</t>
  </si>
  <si>
    <t>EYES NWHERE SISTEMAS INTELIGENTES DE IMAGEM LTDA</t>
  </si>
  <si>
    <t xml:space="preserve">Liquidação da NE nº 2023NE0000034 - Referente a prestação de serviços de acesso dedicado à Internet com proteção contra ataques distribuídos de negação de serviço (Anti-DDoS), Março/23), conforme NFS-e 1254 e SEI 2023.007381. </t>
  </si>
  <si>
    <t>1254/2023</t>
  </si>
  <si>
    <t>1569/2023</t>
  </si>
  <si>
    <t>2023.007381</t>
  </si>
  <si>
    <t>GIBBOR BRASIL PUBLICIDADE E PROPAGANDA LTDA</t>
  </si>
  <si>
    <t>Liquidação da NE nº 2023NE0000045 Ref. a prestação de serviço de publicação dos atos oficiais e notas de interesse público da PGJ/AM, nos termos do 1º T.A. ao C.A. n.º 011/2021 - MP/PGJ, ref. a FEV/2023, conf. NFS-e 2777 e SEI 2023.005250.</t>
  </si>
  <si>
    <t>2777/2023</t>
  </si>
  <si>
    <t>1571/2023</t>
  </si>
  <si>
    <t>2023.005250</t>
  </si>
  <si>
    <t>Liquidação da NE nº 2022NE0000198 -  Ref. serviços de execução de Sistema Prodam RH, no mês de MAR/2023, nos termos do 4º TA do C.A. nº 003/2019-MP/PGJ, conf. NFS-e nº 36581 e SEI 2023.007161.</t>
  </si>
  <si>
    <t>36581/2023</t>
  </si>
  <si>
    <t>1573/2023</t>
  </si>
  <si>
    <t>2023.007161</t>
  </si>
  <si>
    <t>Liquidação da NE nº 2022NE0000198 -  Ref. serviços de execução de Sistema Prodam RH, no mês de FEV/2023, nos termos do 4º TA do C.A. nº 003/2019-MP/PGJ, conf. NFS-e nº 35931 e SEI 2023.004574.</t>
  </si>
  <si>
    <t>35931/2023</t>
  </si>
  <si>
    <t>1575/2023</t>
  </si>
  <si>
    <t>2023.004574</t>
  </si>
  <si>
    <t>Liquidação da NE nº 2023NE0000032 - Referente a serviço sobre a infraestrutura a PGJ/AM pela SOFTPLAN LTDA, relativo a Janeiro/2023, conforme contrato nº 019/2021/PGJ, NFSe nº 522991/2023 e SEI nº 2023.003887.</t>
  </si>
  <si>
    <t>522991/2023</t>
  </si>
  <si>
    <t>1578/2023</t>
  </si>
  <si>
    <t>2023.003887</t>
  </si>
  <si>
    <t>SENCINET BRASIL SERVICOS DE TELECOMUNICACOES LTDA</t>
  </si>
  <si>
    <t>Liquidação da NE nº 2023NE0000425 - Referente a parcela  de Serviços de Comunicação de Dados, referente a Mar/2023, nos termos do 1° T.A. do CA 013/2021- MP/PGJ, conforme NFSe 11389 e SEI 2023.007704.</t>
  </si>
  <si>
    <t>11389/2023</t>
  </si>
  <si>
    <t>1579/2023</t>
  </si>
  <si>
    <t>2023.007704</t>
  </si>
  <si>
    <t>Liquidação da NE nº 2023NE0000084 - Referente a serviço de sustentação a PGJ/AM pela SOFTPLAN LTDA, relativo a FEVEREIRO/2023, conforme contrato nº 019/2021/PGJ, NFSe nº 532647/2023 e SEI nº 2023.006372.</t>
  </si>
  <si>
    <t>532647/2023</t>
  </si>
  <si>
    <t>1580/2023</t>
  </si>
  <si>
    <t>2023.006372</t>
  </si>
  <si>
    <t xml:space="preserve"> SENCINET BRASIL SERVICOS DE TELECOMUNICACOES LTDA</t>
  </si>
  <si>
    <t>Liquidação da NE nº 2023NE0000481 - Referente a parcela  de Serviços de Comunicação de Dados, referente a Mar/2023, nos termos do 1° T.A. do CA 022/2021- MP/PGJ, conforme NFSe 11386 e SEI 2023.007705.</t>
  </si>
  <si>
    <t>11386/2023</t>
  </si>
  <si>
    <t>1581/2023</t>
  </si>
  <si>
    <t>2023.007705</t>
  </si>
  <si>
    <t>Liquidação da NE nº 2023NE0000084 - Referente a serviço de suporte de primeiro nível a PGJ/AM pela SOFTPLAN LTDA, relativo a Fevereiro/2023, conforme contrato nº 019/2021/PGJ, NFSe nº 532649/2023 e SEI nº 2023.006378.</t>
  </si>
  <si>
    <t>532649/2023</t>
  </si>
  <si>
    <t>1582/2023</t>
  </si>
  <si>
    <t>2023.006378</t>
  </si>
  <si>
    <t xml:space="preserve"> VILA DA BARRA COM E REP E SERV DE DEDETIZACAO LTDA</t>
  </si>
  <si>
    <t>Liquidação da NE nº 2023NE0000039 Ref. a serviços de dedetização da PGJ/AM, realizados em Fevereiro/2023, conforme descrito  na Nota Fiscal n.º 2434 e demais documentos no PI-SEI 2023.005464.</t>
  </si>
  <si>
    <t>2434/2023</t>
  </si>
  <si>
    <t>1583/2023</t>
  </si>
  <si>
    <t>2023.005464</t>
  </si>
  <si>
    <t>Liquidação da NE nº 2023NE0000084 - Ref. a serviço de garantia de evolução tecnológica e funcional a PGJ/AM pela SOFTPLAN LTDA, relativo a Fevereiro/2023, conforme contrato nº 019/2021/PGJ, NFSe nº 532648/2023 e SEI nº 2023.006370.</t>
  </si>
  <si>
    <t>532648/2023</t>
  </si>
  <si>
    <t>1584/2023</t>
  </si>
  <si>
    <t>2023.006370</t>
  </si>
  <si>
    <t xml:space="preserve"> ECOSEGME CONSULTORIA AMBIENTAL LTDA ME</t>
  </si>
  <si>
    <t xml:space="preserve">Liquidação da NE nº 2022NE0000242 - Referente a prestação de serviços de análises laboratoriais da qualidade dos efluentes da ETE, conforme NFSe N.º 3465, 8ª medição, e SEI 2023.006630.
</t>
  </si>
  <si>
    <t>3465/2023</t>
  </si>
  <si>
    <t>1585/2023</t>
  </si>
  <si>
    <t>2023.006630</t>
  </si>
  <si>
    <t>Liquidação da NE nº 2023NE0000032 - Referente a serviço sobre a infraestrutura a PGJ/AM pela SOFTPLAN LTDA, relativo a Fevereiro/2023, conforme contrato nº 019/2021/PGJ, NFSe nº 532650/2023 e SEI nº 2023.006379.</t>
  </si>
  <si>
    <t>532650/2023</t>
  </si>
  <si>
    <t>1586/2023</t>
  </si>
  <si>
    <t>2023.006379</t>
  </si>
  <si>
    <t>Liquidação da NE nº 2023NE0000084 - Ref. a serviço de garantia de evolução tecnológica e funcional a PGJ/AM pela SOFTPLAN LTDA, relativo a Março/2023, conforme contrato nº 019/2021/PGJ, NFSe nº 522989/2023 e SEI nº 2023.003882.</t>
  </si>
  <si>
    <t>522989/2023</t>
  </si>
  <si>
    <t>1587/2023</t>
  </si>
  <si>
    <t>2023.003882</t>
  </si>
  <si>
    <t xml:space="preserve"> MOVLEADS AGENCIA DE MARKETING DIGITAL LTDA.</t>
  </si>
  <si>
    <t>Liquidação da NE nº 2023NE0000054 - Ref. a prestação de serviço de design gráfico, editoração de publicações e outros materiais, relativo ao peíodo de 23/01/2023 a 23/02/2023, conforme NFS-e 85, referente ao C.A. 030/2022 e demais documentos no PI-SEI 202</t>
  </si>
  <si>
    <t>85/2023</t>
  </si>
  <si>
    <t>1589/2023</t>
  </si>
  <si>
    <t>2023.003890</t>
  </si>
  <si>
    <t xml:space="preserve"> OI S.A.</t>
  </si>
  <si>
    <t>Liquidação da NE nº 2022NE0000080 - Referente a prestação de serviço telefônico fixo comutado - STFC, referente ao mês de DEZEMBRO/2022, conforme FATURA N. : 0300039290925 SEI 2022.024968.</t>
  </si>
  <si>
    <t>Fatura nº 0300039290925</t>
  </si>
  <si>
    <t>1590/2023</t>
  </si>
  <si>
    <t>2022.024968</t>
  </si>
  <si>
    <t xml:space="preserve">Liquidação da NE nº 2023NE0000013 - Referente a prestação de serviço telefônico fixo comutado - STFC, referente ao mês de DEZEMBRO/2022, conforme FATURA N. : 0300039290925 SEI 2022.024968 (parte 2).
</t>
  </si>
  <si>
    <t>1591/2023</t>
  </si>
  <si>
    <t xml:space="preserve"> OCA  VIAGENS E TURISMO DA AMAZONIA LIMITADA</t>
  </si>
  <si>
    <t>Liquidação da NE nº 2023NE0000046 - Referente a contratação de empresa especializada para prestação de serviços em agenciamento de viagens para atender as necessidades do MPEAM/PGJ, MAR/2023, conforme Fatura Nº 57994 e SEI 2023.007502.</t>
  </si>
  <si>
    <t>Fatura nº 57994</t>
  </si>
  <si>
    <t>1592/2023</t>
  </si>
  <si>
    <t>2023.007502</t>
  </si>
  <si>
    <t xml:space="preserve"> FUNDO DE MODERNIZAÇÃO E REAPARELHAMENTO DO PODER JUDICIARIO ESTADUAL</t>
  </si>
  <si>
    <t>Liquidação da NE n. 2023NE0000122 - Referente a pagamento de Cessão onerosa de espaços do Tribunal de Justiça do Amazonas 001/2021 - TJ, mês de abril/2023, conforme SEI 2023.008945.</t>
  </si>
  <si>
    <t>Memorando 72/2023</t>
  </si>
  <si>
    <t>1593/2023</t>
  </si>
  <si>
    <t>2023.008945</t>
  </si>
  <si>
    <t xml:space="preserve"> TEIXEIRA IMPRESSAO DIGITAL E SOLUCOES GRAFICAS LTDA</t>
  </si>
  <si>
    <t>Liquidação da NE nº 2022NE0000846 - Referente a aquisição de serviços gráficos, reprografia, encadernação e confecção de materiais personalizados, para as necessidades funcionais desta PGJ/MPEAM, conforme DANFe nº 1097 e SEI 2022.024935.</t>
  </si>
  <si>
    <t>1097/2022</t>
  </si>
  <si>
    <t>1594/2023</t>
  </si>
  <si>
    <t>2022.024935</t>
  </si>
  <si>
    <t>Liquidação da NE nº 2023NE0000013 - Referente a serviço Telefônico Fixo Comutado - STFC a PGJ/AM pela OI S.A., relativo a Abril/2023, conforme contrato nº 032/2021/PGJ, Fatura nº 0300039309355/2023 e SEI nº 2023.008258.</t>
  </si>
  <si>
    <t>Fatura nº 0300039309355</t>
  </si>
  <si>
    <t>1636/2023</t>
  </si>
  <si>
    <t>2023.008258</t>
  </si>
  <si>
    <t>Liquidação da NE nº 2023NE0000013 - Referente a serviço Telefônico Fixo Comutado - STFC a PGJ/AM pela OI S.A., relativo a Abril/2023, conforme contrato nº 035/2018/PGJ - 5º TA, Fatura nº 0300039309354/2023 e SEI nº 2023.008257.</t>
  </si>
  <si>
    <t>Fatura nº 0300039309354</t>
  </si>
  <si>
    <t>1637/2023</t>
  </si>
  <si>
    <t>2023.008257</t>
  </si>
  <si>
    <t xml:space="preserve"> COMPANHIA HUMAITENSE DE AGUAS E SANEAMENTO BASICO</t>
  </si>
  <si>
    <t>Liquidação da NE nº 2023NE0000004 - Ref. a serv. de água potável e sistema de esgoto a PGJ/AM pela COMP. HUMAITENSE DE AGUAS E SANEAMENTO BAS., rel. Março/2023, conf. CT nº 010/2021/PGJ, Fatura nº 023038992/2023 e SEI nº 2023.007508.</t>
  </si>
  <si>
    <t xml:space="preserve">Fatura nº 023038992 </t>
  </si>
  <si>
    <t>1638/2023</t>
  </si>
  <si>
    <t>2023.007508</t>
  </si>
  <si>
    <t xml:space="preserve"> AMAZONAS ENERGIA S/A</t>
  </si>
  <si>
    <t>Liquidação da NE nº 2023NE0000041 - Referente a fornecimento de energia elétrica a PGJ/AM pela AMAZONAS DISTRIBUIDORA DE ENERGIA S/A, relativo a Abril/2023, conforme contrato nº 010/2021/PGJ, Fatura nº 72121707/2023 e SEI nº 2023.009113.</t>
  </si>
  <si>
    <t>Fatura nº 72121707</t>
  </si>
  <si>
    <t>1639/2023</t>
  </si>
  <si>
    <t>2023.009113</t>
  </si>
  <si>
    <t xml:space="preserve"> TELEFONICA BRASIL S.A.</t>
  </si>
  <si>
    <t>Liquidação da NE nº 2023NE0000008 - Referente a serviço de telefonia móvel a PGJ/AM pela TELEFONICA BRASIL S.A., relativo a Abril/2023, conforme contrato nº 011/2018/PGJ - 4º TA, Fatura nº 0345991343/2023 e SEI nº 2023.009096.</t>
  </si>
  <si>
    <t>Fatura nº 0345991343</t>
  </si>
  <si>
    <t>1640/2023</t>
  </si>
  <si>
    <t>2023.009096</t>
  </si>
  <si>
    <t>Liquidação da NE nº 2023NE0000029 - Ref. a Comunic. de Dados e Circuitos Dedicados de comun. de dados, a PGJ/AM pela SENCINET BRASIL SERV. DE TELEC. LTDA, rel. a Março/2023, conf. CT nº 022/2021/PGJ - 1º TA, Fatura nº 7102/2023 e SEI nº 2023.008259.</t>
  </si>
  <si>
    <t>7102/2023</t>
  </si>
  <si>
    <t>1642/2023</t>
  </si>
  <si>
    <t>2023.008259</t>
  </si>
  <si>
    <t>Liquidação da NE nº 2023NE0000027 - Ref. a Comunic. de Dados e Circuitos Dedicados a transmissão de dados, a PGJ/AM pela SENCINET BRASIL SERV. DE TELEC. LTDA, rel. Março/2023, conf. CT nº 013/2021/PGJ, NFS-e nº 7101/2023 e SEI nº 2023.008260.</t>
  </si>
  <si>
    <t>7101/2023</t>
  </si>
  <si>
    <t>1643/2023</t>
  </si>
  <si>
    <t>2023.008260</t>
  </si>
  <si>
    <t>Liquidação da NE nº 2023NE0000027 - Ref. a Parc. de prest. de serv. de Valor Adicionado e Circ. Dedicados de Com.Dados, a PGJ/AM pela SENCINET BRASIL SERV. DE TELEC. LTDA, rel. 03/2023, conf. CT nº013/2021/PGJ, NFSe nº 11476/2023 e SEI nº 2023.008260</t>
  </si>
  <si>
    <t>11476/2023</t>
  </si>
  <si>
    <t>1644/2023</t>
  </si>
  <si>
    <t xml:space="preserve"> FM INDUST. GRAFICA E LOCAÇÃO DE MAQUINAS E EQUIPAMENTOS LTDA</t>
  </si>
  <si>
    <t>Liquidação da NE nº 2022NE0001908 - Ref. confecção de selos em acrílico e certificados com detalhes a PGJ/AM por FM INDUST. GRAFICA E LOCAÇÃO DE MAQUINAS E EQUIPAMENTOS LTDA, conforme NFSe nº 2629/2023 e SEI nº 2022.024174.</t>
  </si>
  <si>
    <t>2629/2023</t>
  </si>
  <si>
    <t>1649/2023</t>
  </si>
  <si>
    <t>2022.024174</t>
  </si>
  <si>
    <t>Liquidação da NE nº 2021NE0001920 - Ref. a serv. técnicos especializados de pesquisa e aconselhamento em TI a PGJ/AM pela GARTNER DO BRASIL SERV. DE PESQUISAS LTDA, rel. a parc. 03/12, conf. CT nº 034/2021/PGJ, NFSe nº 39015/2023 e SEI nº 2023.008706</t>
  </si>
  <si>
    <t>39015/2023</t>
  </si>
  <si>
    <t>1651/2023</t>
  </si>
  <si>
    <t>2023.008706</t>
  </si>
  <si>
    <t xml:space="preserve"> PORTO SEGURO COMPANHIA DE SEGUROS GERAIS</t>
  </si>
  <si>
    <t>Liquidação da NE nº 2022NE0000591 - Ref. ao pagamento de seguro coletivo dos estagiários da PGJ/MPAM (Capital e interior), ref. a Fev/2023, conf. Fatura nº 6567748641 e SEI 2023.007690.</t>
  </si>
  <si>
    <t>Fatura nº 6567748641</t>
  </si>
  <si>
    <t>1658/2023</t>
  </si>
  <si>
    <t>Mudança de domicílio bancário do credor</t>
  </si>
  <si>
    <t>2023.007690</t>
  </si>
  <si>
    <t xml:space="preserve"> ELEVADORES BRASIL LTDA - EPP</t>
  </si>
  <si>
    <t>Liquidação da NE nº 2022NE0000191 - Ref. a Serviço de MANUTENÇÃO PREVENTIVA E CORRETIVA nos equipamentos de transporte vertical da PGJ/AM, ref. OUT/2022, conf. NFS-e 4667 e SEI 2023.001776.</t>
  </si>
  <si>
    <t>4667/2023</t>
  </si>
  <si>
    <t>1659/2023</t>
  </si>
  <si>
    <t>2023.001776</t>
  </si>
  <si>
    <t xml:space="preserve">Liquidação da NE nº 2023NE0000042 - Referente a execução de sistemas AJURI, referente ao mês de ABR/2023, nos termos do CA nº 012/2021-MP/PGJ - 1º TA, conforme NFS-e nº 37273 e demais documentos do PI-SEI 2023.004581.
</t>
  </si>
  <si>
    <t>35932/2023</t>
  </si>
  <si>
    <t>1662/2023</t>
  </si>
  <si>
    <t>2023.004581</t>
  </si>
  <si>
    <t>Liquidação da NE nº 2022NE0000242 - Ref. a prestação de serviços de análises laboratoriais da qualidade dos efluentes da Estação de Tratamento de Esgotos – ETE, conf. NFS-e 3551, 11ª medição, e SEI 2023.009081.</t>
  </si>
  <si>
    <t>3551/2023</t>
  </si>
  <si>
    <t>1663/2023</t>
  </si>
  <si>
    <t>2023.009081</t>
  </si>
  <si>
    <t>Liquidação da NE nº 2022NE0000191 - Ref. a Serviço de manutenção preventiva nos elevadores da PGJ/AM, ref. FEV/2023, conf. NFS-e 4825 e SEI 2023.005395 - C.A. 004/2018-MP/PGJ.</t>
  </si>
  <si>
    <t>4825/2023</t>
  </si>
  <si>
    <t>1664/2023</t>
  </si>
  <si>
    <t xml:space="preserve">2023.005395 </t>
  </si>
  <si>
    <t xml:space="preserve">Liquidação da NE nº 2023NE0000007 - Ref. a Serviço de manutenção preventiva nos equipamentos de transporte vertical da PGJ/AM, ref. MAR/2023, conf. NFS-e 4897 e SEI 2023.007304 - CT 004/2018.
</t>
  </si>
  <si>
    <t>4897/2023</t>
  </si>
  <si>
    <t>1665/2023</t>
  </si>
  <si>
    <t xml:space="preserve">2023.007304 </t>
  </si>
  <si>
    <t>Liquidação da NE nº 2023NE0000007 - Ref. a Serviço de manutenção preventiva nos equipamentos de transporte vertical da PGJ/AM, ref. JAN/2023, conf. NFS-e 4728 e SEI 2023.002338 - CT 004/2018.</t>
  </si>
  <si>
    <t>4728/2023</t>
  </si>
  <si>
    <t>1677/2023</t>
  </si>
  <si>
    <t xml:space="preserve">2023.002338 </t>
  </si>
  <si>
    <t>Liquidação da NE nº 2022NE0000242 - Referente a prestação de serviços de análises laboratoriais da qualidade dos efluentes da ETE, conforme NFS-e N.º 3466, 10ª medição, e SEI 2023.008707. 1/2</t>
  </si>
  <si>
    <t>3466/2023</t>
  </si>
  <si>
    <t>1698/2023</t>
  </si>
  <si>
    <t>2023.008707</t>
  </si>
  <si>
    <t>Liquidação da NE nº 2023NE0000082 - Referente a prestação de serviços de análises laboratoriais da qualidade dos efluentes da ETE, conforme NFS-e N.º 3466, 10ª medição, e SEI 2023.008707. 2/2</t>
  </si>
  <si>
    <t>1699/2023</t>
  </si>
  <si>
    <t>Liquidação da NE nº 2023NE0000963 - Referente a prestação de serviços de rede privada, com tecnologia VPN IP/MPLS, para comunicação de dados multimidia e acesso a internet, Novembro/2022, conf. FAT .N. : 300039289526 e SEI 2022.023761 (parte 1 de 2).</t>
  </si>
  <si>
    <t>Fatura nº 300039289526</t>
  </si>
  <si>
    <t>1703/2023</t>
  </si>
  <si>
    <t xml:space="preserve">2022.023761 </t>
  </si>
  <si>
    <t>Liquidação da NE nº 2023NE0000964 - Referente a prestação de serviços de rede privada, com tecnologia VPN IP/MPLS, para comunicação de dados multimidia e acesso a internet, Novembro/2022, conf. FAT .N. : 300039289526 e SEI 2022.023761 (parte 2 de 2).</t>
  </si>
  <si>
    <t>1704/2023</t>
  </si>
  <si>
    <t>2022.023761</t>
  </si>
  <si>
    <t>Liquidação da NE nº 2023NE0000021 - Referente a prestação de serviços de rede privada, com tecnologia VPN IP/MPLS, comunicação de dados multimidia e acesso a internet,  março/2023, FATURA N° 0300039308117 e SEI 2023007410.</t>
  </si>
  <si>
    <t>Fatura nº 300039308117</t>
  </si>
  <si>
    <t>1737/2023</t>
  </si>
  <si>
    <t>2023.007410</t>
  </si>
  <si>
    <t>Liquidação da NE nº 2023NE0000022 - Referente a prestação de serviços de rede privada, com tecnologia VPN IP/MPLS, comunicação de dados multimidia e acesso a internet,  março/2023, FATURA N° 0300039308117 e SEI 2023007410.</t>
  </si>
  <si>
    <t>1738/2023</t>
  </si>
  <si>
    <t xml:space="preserve"> TRIVALE INSTITUICAO DE PAGAMENTO LTDA</t>
  </si>
  <si>
    <t>Liquidação da NE nº 2023NE0000017 - Referente a prestação de serviço de administração, gerenciamento e fornecimento de vale-alimentação no mês de abril/2023, conforme NFS-e 2081833, 3º TA do CA nº 015/2020 - MP/PGJ e SEI 2023.009611.</t>
  </si>
  <si>
    <t>2081833/2023</t>
  </si>
  <si>
    <t>1740/2023</t>
  </si>
  <si>
    <t>2023.009611</t>
  </si>
  <si>
    <t xml:space="preserve">Liquidação da NE nº 2023NE0000006 - Referente a prestação de serv. continuados de água potável, na cidade de Itacoatiara/AM, conf. Fat. de Abril/2023 e PI-SEI 2023.007962 (parte 1 de 2).
</t>
  </si>
  <si>
    <t>Fatura nº 237538614</t>
  </si>
  <si>
    <t>1742/2023</t>
  </si>
  <si>
    <t xml:space="preserve">2023.007962 </t>
  </si>
  <si>
    <t xml:space="preserve">Liquidação da NE nº 2022NE0001983 - Referente a prestação de serv. continuados de água potável, na cidade de Itacoatiara/AM, conf. Fat. de Abril/2023 e PI-SEI 2023.007962 (parte 2 de 2).
</t>
  </si>
  <si>
    <t>1743/2023</t>
  </si>
  <si>
    <t>Liquidação da NE nº 2023NE0000038 - Ref. a prestação de serviços de acesso dedicado à Internet - C.A. 032/2021, ref. a MAR/2023, conf. FATURA N° 300039307476 e SEI 2023.007409.</t>
  </si>
  <si>
    <t>Fatura nº 300039307476</t>
  </si>
  <si>
    <t>1761/2023</t>
  </si>
  <si>
    <t>2023.007409</t>
  </si>
  <si>
    <t xml:space="preserve">Liquidação da NE nº 2023NE0000054 - Ref. a prestação de serviço de despesas de design gráfico. Período: 23/03/2023 à 23/04/2023 - C.A. 030/2022 – MP/PG. Conf. NFS-e 102 e PI-SEI 2023.008263. </t>
  </si>
  <si>
    <t>102/2023</t>
  </si>
  <si>
    <t>1763/2023</t>
  </si>
  <si>
    <t>2023.008263</t>
  </si>
  <si>
    <t xml:space="preserve"> MANAUS AMBIENTAL S.A</t>
  </si>
  <si>
    <t>Liquidação da NE nº 2023NE0000003 - Ref. a prestação dos serviços públicos de abastecimento de água e esgotamento sanitário para a PGJ/MPAM - MARÇO/2023 - CA nº 008/2021-MP/PGJ, conf. Fatura Agrupada nº 1112366/2023 e SEI 2023.009086.</t>
  </si>
  <si>
    <t xml:space="preserve">Faturara nº 1112366 </t>
  </si>
  <si>
    <t>1766/2023</t>
  </si>
  <si>
    <t>2023.009086</t>
  </si>
  <si>
    <t>Liquidação da NE nº 2023NE0000297 - Ref. a prestação dos serviços de conectividade para interligar as unidades da PGJ, ref. a ABR/2023, conf. NFS-e 1595 e PI-SEI 2023.009486.</t>
  </si>
  <si>
    <t>1595/2023</t>
  </si>
  <si>
    <t>1767/2023</t>
  </si>
  <si>
    <t>2023.009486</t>
  </si>
  <si>
    <t>Liquidação da NE nº 2023NE0000034 - Ref. a serviços de acesso dedicado à Internet, referente a ABRIL/2023 - 033/2021-MP/PGJ-1ª TA, conforme a NFS-e 1594 e demais documentos no PI-SEI 2023.009487.</t>
  </si>
  <si>
    <t>1768/2023</t>
  </si>
  <si>
    <t>2023.009487</t>
  </si>
  <si>
    <t>Liquidação da NE nº 2022NE0001466 - Ref. a parcela de Serviços de Comunicação de Dados, referente a abril/2023 - C.A. 013/2021-MP/PGJ - 1ª TA, conf. NF n° 11516 e PI-SEI 2023.009553.</t>
  </si>
  <si>
    <t>11516/2023</t>
  </si>
  <si>
    <t>1769/2023</t>
  </si>
  <si>
    <t>2023.009553</t>
  </si>
  <si>
    <t>Liquidação da NE nº 2023NE0000259 - Ref. a prestação do serviço de fornecimento de energia elétrica, conf. fatura agrupada 86993-7, (MAR/23) - 4º T.A. ao C.A. Nº 002/2019-MP/PGJ e demais documentos no PI-SEI 2023.007664.</t>
  </si>
  <si>
    <t>Fatura nº 869937-03/2023</t>
  </si>
  <si>
    <t>1770/2023</t>
  </si>
  <si>
    <t>2023.007664</t>
  </si>
  <si>
    <t xml:space="preserve"> JF TECNOLOGIA LTDA - ME</t>
  </si>
  <si>
    <t>Liquidação da NE nº 2023NE0000016 - Ref. a serviços de limpeza e conservação prestados no mês de ABR/23, conf. conforme C.A. 010/2020 - 2º TA, NFS-e 5207 e PI-SEI 2023.009023.</t>
  </si>
  <si>
    <t>5207/2023</t>
  </si>
  <si>
    <t>1802/2023</t>
  </si>
  <si>
    <t>2023.009023</t>
  </si>
  <si>
    <t xml:space="preserve">Liquidação da NE nº 2022NE0001567 - Ref. a serviços de comunicação, conf. C.A. 022/2021-MP/PGJ, ref. a ABR/2023, conf. NFS-e n° 11514, e PI-SEI 2023.009554. </t>
  </si>
  <si>
    <t>11514/2023</t>
  </si>
  <si>
    <t>1803/2023</t>
  </si>
  <si>
    <t>2023.009554</t>
  </si>
  <si>
    <t xml:space="preserve">Liquidação da NE nº 2022NE0001567 - Ref. a serviços de comunicação, conf. C.A. 022/2021-MP/PGJ, ref. a ABR/2023, conf. NFS-e n° 11515, e PI-SEI 2023.009554. </t>
  </si>
  <si>
    <t>11515/2023</t>
  </si>
  <si>
    <t>1804/2023</t>
  </si>
  <si>
    <t>Liquidação da NE nº 2023NE0000259 - Ref. a serviço de fornecimento de energia elétrica, conf. fatura agrupada 86993-7, (ABR/23) ref. ao 4º T.A. ao C.A. 002/2019-MP/PGJ e PI-SEI 2023.009630.</t>
  </si>
  <si>
    <t>Fatura nº 869937-04/2023</t>
  </si>
  <si>
    <t>1805/2023</t>
  </si>
  <si>
    <t>2023.009630</t>
  </si>
  <si>
    <t>Liquidação da NE nº 2022NE0001465 - Ref. parcela  de Serviços de Comunicação de Dados e Circuitos, ref. a DEZ/2022, conf. 1° T.A. do CA 013/2021, conf. Fatura 6559 e SEI 2023.000163.</t>
  </si>
  <si>
    <t>6559/2023</t>
  </si>
  <si>
    <t>1807/2023</t>
  </si>
  <si>
    <t>2023.000163</t>
  </si>
  <si>
    <t>Liquidação da NE nº 2022NE0001465 - Ref. a prestação de serviços de Valor Adicionado e Circuitos Dedicados, ref. a DEZ/2022, conf. 1° T.A. do CA 013/2021, conf. NFS-e n° 11039 e SEI 2023.000163.</t>
  </si>
  <si>
    <t>11039/2023</t>
  </si>
  <si>
    <t>1808/2023</t>
  </si>
  <si>
    <t xml:space="preserve"> COSAMA COMPANHIA DE SANEAMENTO DO AMAZONAS</t>
  </si>
  <si>
    <t>Liquidação da NE nº 2023NE0000001 - Ref. a fornecimento de água potável para as promotorias do interior (Carauari), C.A. 006/2022 ref. ao mês de MARÇO/2023, conf. fatura 17246032023-4 e SEI 2023.007428.</t>
  </si>
  <si>
    <t>Fatura nº 172460320234</t>
  </si>
  <si>
    <t>1809/2023</t>
  </si>
  <si>
    <t>2023.007428</t>
  </si>
  <si>
    <t>Liquidação da NE nº 2023NE0000001 - Ref. a fornecimento de água potável para as promotorias do interior (Codajás), C.A. 006/2022 ref. ao mês de MARÇO/2023, conf. fatura 28487032023-1 e SEI 2023.007428.</t>
  </si>
  <si>
    <t>Fatura nº 284870320231</t>
  </si>
  <si>
    <t>1810/2023</t>
  </si>
  <si>
    <t>Liquidação da NE nº 2023NE0000001 - Ref. a fornecimento de água potável para as promotorias do interior (Autazes), C.A. 006/2022 ref. ao mês de MARÇO/2023, conf. fatura 22098032023-2 e SEI 2023.007428.</t>
  </si>
  <si>
    <t>Fatura nº 220980320232</t>
  </si>
  <si>
    <t>1811/2023</t>
  </si>
  <si>
    <t>Liquidação da NE nº 2023NE0000001 - Ref. a fornecimento de água potável para as promotorias do interior (Tabatinga), C.A. 006/2022 ref. ao mês de MARÇO/2023, conf. fatura 04943032023-1 e SEI 2023.007428.</t>
  </si>
  <si>
    <t>Fatura nº 049430320231</t>
  </si>
  <si>
    <t>1812/2023</t>
  </si>
  <si>
    <t>Liquidação da NE nº 2023NE0000001 - Ref. a fornecimento de água potável para as promotorias do interior (Juruá), C.A. 006/2022 ref. ao mês de MARÇO/2023, conf. fatura 10918032023-5 e SEI 2023.007428.</t>
  </si>
  <si>
    <t>Fatura nº 109180320235</t>
  </si>
  <si>
    <t>1813/2023</t>
  </si>
  <si>
    <t>Liquidação da NE nº 2023NE0000270 - Ref. serviços prestados de execução de Sistema Prodam RH, no mês de ABRIL/2023, nos termos do 4º TA do C.A.º 003/2019-MP/PGJ, conf. NFS-e nº 37272 e SEI 2023.008241.</t>
  </si>
  <si>
    <t>37272/2023</t>
  </si>
  <si>
    <t>1827/2023</t>
  </si>
  <si>
    <t>2023.008241</t>
  </si>
  <si>
    <t>Liquidação da NE nº 2023NE0000045 - Ref. a serviço de publicações do MP/AM em jornal diário de grande circulação no Amazonas, C.A 011/2021-MP/PGJ, conforme NFS-e n° 2992 e SEI 2023.009492.</t>
  </si>
  <si>
    <t>2998/2023</t>
  </si>
  <si>
    <t>1832/2023</t>
  </si>
  <si>
    <t>2023.009492</t>
  </si>
  <si>
    <t>Liquidação da NE nº 2021NE0001920 - Ref. a prestação de serviços técnicos especializados de pesquisa e aconselhamento imparcial em Tecnologia da Informação, conf. NF nº 00039212 -Parcela 04/12 - C.A. 034/2021, PI-SEI 2023.009819.</t>
  </si>
  <si>
    <t>39212/2023</t>
  </si>
  <si>
    <t>1842/2023</t>
  </si>
  <si>
    <t>2023.009819</t>
  </si>
  <si>
    <t>Liquidação da NE nº 2023NE0000001 - Ref. a fornecimento de água potável para as promotorias do interior (Juruá), C.A. 006/2022 ref. ao mês de ABR/2023, conf. fatura 10918042023-3 e SEI 2023.010113.</t>
  </si>
  <si>
    <t>Fatura nº 109180420233</t>
  </si>
  <si>
    <t>1844/2023</t>
  </si>
  <si>
    <t>2023.010113</t>
  </si>
  <si>
    <t>Liquidação da NE nº 2023NE0000001 - Ref. a fornecimento de água potável para as promotorias do interior (Carauari), C.A. 006/2022 ref. ao mês de ABR/2023, conf. fatura 17246042023-2 e SEI 2023.010113.</t>
  </si>
  <si>
    <t>Fatura nº 172460420232</t>
  </si>
  <si>
    <t>1845/2023</t>
  </si>
  <si>
    <t>Liquidação da NE nº 2023NE0000001 - Ref. a fornecimento de água potável para as promotorias do interior (Codajás), C.A. 006/2022 ref. ao mês de ABR/2023, conf. fatura 28487042023-9 e SEI 2023.010113.</t>
  </si>
  <si>
    <t>Fatura nº 284870420239</t>
  </si>
  <si>
    <t>1846/2023</t>
  </si>
  <si>
    <t>Liquidação da NE nº 2023NE0000001 = Ref. a fornecimento de água potável para as promotorias do interior (Autazes), C.A. 006/2022 ref. ao mês de ABR/2023, conf. fatura 22098042023-0 e SEI 2023.010113.</t>
  </si>
  <si>
    <t>Fatura nº 220980420230</t>
  </si>
  <si>
    <t>1847/2023</t>
  </si>
  <si>
    <t>Liquidação da NE nº 2023NE0000001 - Ref. a fornecimento de água potável para as promotorias do interior (Tabatinga), C.A. 006/2022 ref. ao mês de ABR/2023, conf. fatura 04943042023-9 e SEI 2023.010113.</t>
  </si>
  <si>
    <t>Fatura nº 049430420239</t>
  </si>
  <si>
    <t>1848/2023</t>
  </si>
  <si>
    <t>Liquidação da NE nº 2023NE0000040 - Ref. a prestação do serviço de energia elétrica às Unidades Descentralizadas, referente a ABRIL/2023, conforme Fatura Agrupada 86746-2, e demais documentos no PI-SEI 2023.009631.</t>
  </si>
  <si>
    <t>Fatura nº 867462-04/2023</t>
  </si>
  <si>
    <t>1850/2023</t>
  </si>
  <si>
    <t>2023.009631</t>
  </si>
  <si>
    <t xml:space="preserve"> G REFRIGERAÇAO COM E SERV DE REFRIGERAÇAO LTDA  ME</t>
  </si>
  <si>
    <t>Liquidação da NE nº 2023NE0000051 - Referente a manutenção preventiva e corretiva para os equipamentos de refrigeração (condicionadores de ar, bebedouros, geladeiras, etc) desta PGJ/AM, Abril/2023, conforme NFS-e nº 2740 e SEI 2023.009013.</t>
  </si>
  <si>
    <t>2740/2023</t>
  </si>
  <si>
    <t>1888/2023</t>
  </si>
  <si>
    <t>2023.009013</t>
  </si>
  <si>
    <t>Liquidação da NE nº 2023NE0000004 - Referente a prestação de serviços de fornecimento de água potável e coleta de esgoto,  ABRIL/2023, à PJ de Humaitá, conforme Fatura n° 008992-0 e SEI 2023.009832.</t>
  </si>
  <si>
    <t>Fatura nº 89920-04/2023</t>
  </si>
  <si>
    <t>1889/2023</t>
  </si>
  <si>
    <t>2023.009832</t>
  </si>
  <si>
    <t>Liquidação da NE nº 2023NE0000084 Ref. a prestação de serviços de Sustentação, correspondente ao mês de abril/2023 conf. NFS-e N° 544772 e SEI 2023.010306.</t>
  </si>
  <si>
    <t>544772/2023</t>
  </si>
  <si>
    <t>1894/2023</t>
  </si>
  <si>
    <t>2023.010306</t>
  </si>
  <si>
    <t>Liquidação da NE nº 2022NE0000860 - Referente a prestação de serviços de manutenção preventiva e corretiva da  ETE da PGJ/MPAM - 11ª medição, conforme NFS-e 264 e SEI 2023.009488.</t>
  </si>
  <si>
    <t>264/2023</t>
  </si>
  <si>
    <t>1895/2023</t>
  </si>
  <si>
    <t>2023.009488</t>
  </si>
  <si>
    <t xml:space="preserve"> F ALVES DOS SANTOS JUNIOR</t>
  </si>
  <si>
    <t xml:space="preserve">Liquidação da NE n. 2023NE0000995 - Referente ao serviço de instalação dos condicionadores de ar, adquiridos pelo processo SEI 2023.007817, para o atendimento das necessidades da PJ de Urucurituba, conforme NFS-e n° 217 e SEI 2023.010009.
</t>
  </si>
  <si>
    <t>217/2023</t>
  </si>
  <si>
    <t>1896/2023</t>
  </si>
  <si>
    <t>Não foi pago nesse mês</t>
  </si>
  <si>
    <t>2023.010009</t>
  </si>
  <si>
    <t xml:space="preserve"> EFICAZ ASSESSORIA DE COMUNICAÇÃO LTDA</t>
  </si>
  <si>
    <t>Liquidação da NE nº 2023NE0000258 - Referente a prestação de serviços de Mailing e clipping jornalístico online, mês de Abril/2023, nos termos do C.A. 001/2022-MP/PGJ, conforme NFS-e 1121 e SEI 2023.008995.</t>
  </si>
  <si>
    <t>1121/2023</t>
  </si>
  <si>
    <t>2007/2023</t>
  </si>
  <si>
    <t>2023.008995</t>
  </si>
  <si>
    <t>Liquidação da NE nº 2023NE0000046 - Referente a contratação de empresa especializada para prestação de serviços em agenciamento de viagens para atender as necessidades do MPEAM/PGJ, Abril/2023, conforme Fatura Nº 58171 e SEI 2023.009951.</t>
  </si>
  <si>
    <t>Fatura nº 58171</t>
  </si>
  <si>
    <t>2008/2023</t>
  </si>
  <si>
    <t>2023.009951</t>
  </si>
  <si>
    <t xml:space="preserve">Liquidação da NE nº 2023NE0000039 Ref. a serviços de dedetização da PGJ/AM, realizados em Abril/2023, conforme descrito  na Nota Fiscal n.º 2532 e demais documentos no PI-SEI 2023.010082.
</t>
  </si>
  <si>
    <t>2532/2023</t>
  </si>
  <si>
    <t>2009/2023</t>
  </si>
  <si>
    <t>2023.010082</t>
  </si>
  <si>
    <t>Liquidação da NE nº 2023NE0000006 - Referente a prestação de serv. continuados de água potável, na cidade de Itacoatiara/AM, conf. Fat. de Maio/2023 e PI-SEI 2023.010307.</t>
  </si>
  <si>
    <t>Fatura nº 237538615</t>
  </si>
  <si>
    <t>2010/2023</t>
  </si>
  <si>
    <t>2023.010307</t>
  </si>
  <si>
    <t xml:space="preserve"> EMPRESA BRASILEIRA DE CORREIOS E TELEGRAFOS EBCT</t>
  </si>
  <si>
    <t>Liquidação da NE nº 2022NE0000204 - Referente a prestação de serviços postais, mês de Abril/2023, nos termos do CA nº 035/2021-MP/PGJ, conforme Fatura 66441 e SEI 2023.011060 (boleto pago em 29/05/2023).</t>
  </si>
  <si>
    <t>Fatura nº 66441</t>
  </si>
  <si>
    <t>2013/2023</t>
  </si>
  <si>
    <t xml:space="preserve">2023.011060 </t>
  </si>
  <si>
    <t>Fonte da informação: Sistema eletronico de informações (SEI) e sistema AFI. DOF/MPAM.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</si>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</sst>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[$-416]d/m/yyyy"/>
    <numFmt numFmtId="167" formatCode="_-&quot;R$ &quot;* #,##0.00_-;&quot;-R$ &quot;* #,##0.00_-;_-&quot;R$ &quot;* \-??_-;_-@_-"/>
  </numFmts>
  <fonts count="10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theme="4" tint="-0.249977111117893"/>
      <name val="Arial"/>
      <family val="2"/>
    </font>
    <font>
      <b/>
      <sz val="12"/>
      <color rgb="FFFFFFFF"/>
      <name val="Arial1"/>
      <charset val="1"/>
    </font>
    <font>
      <sz val="11"/>
      <name val="Calibri"/>
      <family val="2"/>
      <charset val="1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167" fontId="1" fillId="0" borderId="0" applyBorder="0" applyProtection="0"/>
    <xf numFmtId="0" fontId="2" fillId="0" borderId="0"/>
    <xf numFmtId="0" fontId="9" fillId="0" borderId="0" applyBorder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3" fillId="0" borderId="0" xfId="2" applyNumberFormat="1" applyFont="1" applyAlignment="1">
      <alignment horizontal="right" vertical="center"/>
    </xf>
    <xf numFmtId="0" fontId="4" fillId="0" borderId="0" xfId="2" applyFont="1" applyAlignment="1">
      <alignment horizontal="left"/>
    </xf>
    <xf numFmtId="0" fontId="5" fillId="0" borderId="1" xfId="2" applyFont="1" applyBorder="1" applyAlignment="1">
      <alignment horizontal="left"/>
    </xf>
    <xf numFmtId="0" fontId="7" fillId="2" borderId="2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3" applyFont="1" applyBorder="1" applyAlignment="1" applyProtection="1">
      <alignment wrapText="1"/>
    </xf>
    <xf numFmtId="0" fontId="9" fillId="0" borderId="2" xfId="3" applyBorder="1" applyAlignment="1" applyProtection="1">
      <alignment horizontal="center" vertical="center"/>
    </xf>
    <xf numFmtId="166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167" fontId="8" fillId="0" borderId="2" xfId="1" applyFont="1" applyFill="1" applyBorder="1" applyAlignment="1" applyProtection="1">
      <alignment vertical="center"/>
    </xf>
    <xf numFmtId="166" fontId="8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9" fillId="0" borderId="2" xfId="3" applyBorder="1" applyAlignment="1" applyProtection="1">
      <alignment wrapText="1"/>
    </xf>
    <xf numFmtId="167" fontId="1" fillId="0" borderId="2" xfId="1" applyBorder="1" applyAlignment="1">
      <alignment horizontal="center" vertical="center"/>
    </xf>
    <xf numFmtId="167" fontId="8" fillId="0" borderId="2" xfId="1" applyFont="1" applyFill="1" applyBorder="1" applyAlignment="1" applyProtection="1">
      <alignment vertical="center" wrapText="1"/>
    </xf>
    <xf numFmtId="0" fontId="9" fillId="0" borderId="2" xfId="3" applyBorder="1" applyAlignment="1">
      <alignment wrapText="1"/>
    </xf>
    <xf numFmtId="0" fontId="9" fillId="0" borderId="2" xfId="3" applyBorder="1" applyAlignment="1">
      <alignment horizontal="center" vertical="center"/>
    </xf>
    <xf numFmtId="0" fontId="9" fillId="0" borderId="2" xfId="3" applyBorder="1" applyAlignment="1" applyProtection="1">
      <alignment horizontal="center" vertical="center" wrapText="1"/>
    </xf>
    <xf numFmtId="0" fontId="8" fillId="0" borderId="2" xfId="3" applyFont="1" applyFill="1" applyBorder="1" applyAlignment="1" applyProtection="1">
      <alignment wrapText="1"/>
    </xf>
    <xf numFmtId="0" fontId="8" fillId="0" borderId="2" xfId="3" applyFont="1" applyFill="1" applyBorder="1" applyAlignment="1" applyProtection="1">
      <alignment horizontal="center" vertical="center" wrapText="1"/>
    </xf>
    <xf numFmtId="0" fontId="9" fillId="0" borderId="2" xfId="3" applyBorder="1" applyAlignment="1">
      <alignment horizontal="center" vertical="center" wrapText="1"/>
    </xf>
    <xf numFmtId="0" fontId="8" fillId="0" borderId="2" xfId="3" applyFont="1" applyBorder="1" applyAlignment="1">
      <alignment wrapText="1"/>
    </xf>
    <xf numFmtId="0" fontId="9" fillId="0" borderId="2" xfId="3" applyFont="1" applyBorder="1" applyAlignment="1" applyProtection="1">
      <alignment wrapText="1"/>
    </xf>
    <xf numFmtId="0" fontId="8" fillId="0" borderId="2" xfId="3" applyFont="1" applyFill="1" applyBorder="1" applyAlignment="1">
      <alignment wrapText="1"/>
    </xf>
    <xf numFmtId="0" fontId="0" fillId="0" borderId="0" xfId="0" applyAlignment="1">
      <alignment horizontal="left" vertical="center"/>
    </xf>
    <xf numFmtId="0" fontId="0" fillId="0" borderId="3" xfId="0" applyBorder="1"/>
    <xf numFmtId="0" fontId="8" fillId="0" borderId="3" xfId="0" applyFont="1" applyFill="1" applyBorder="1" applyAlignment="1">
      <alignment horizontal="center" vertical="center"/>
    </xf>
    <xf numFmtId="0" fontId="0" fillId="0" borderId="0" xfId="0" applyFill="1"/>
    <xf numFmtId="0" fontId="0" fillId="0" borderId="4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">
    <cellStyle name="Hiperlink" xfId="3" builtinId="8"/>
    <cellStyle name="Moeda" xfId="1" builtinId="4"/>
    <cellStyle name="Normal" xfId="0" builtinId="0"/>
    <cellStyle name="Normal 2" xfId="2"/>
  </cellStyles>
  <dxfs count="18"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961839" cy="82456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.ORDEM_CRONOL&#211;GICA_%20DE_%20PAGAMENTOS_MA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s"/>
      <sheetName val="Locações"/>
      <sheetName val="Serviços"/>
      <sheetName val="Obras"/>
    </sheetNames>
    <sheetDataSet>
      <sheetData sheetId="0">
        <row r="2">
          <cell r="A2" t="str">
            <v>MAIO/2023</v>
          </cell>
        </row>
        <row r="86">
          <cell r="A86" t="str">
            <v>Data da última atualização: 19/06/2023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pam.mp.br/images/Transpar%C3%AAncia_2023/Maio/NFs/Servi%C3%A7os/FATURA_237538613_2023_SAAE_ITA_fe571.pdf" TargetMode="External"/><Relationship Id="rId21" Type="http://schemas.openxmlformats.org/officeDocument/2006/relationships/hyperlink" Target="https://www.mpam.mp.br/images/4%C2%BA_TA_ao_CT_n%C2%BA_03-2019-MP-PGJ_caf9b.pdf" TargetMode="External"/><Relationship Id="rId42" Type="http://schemas.openxmlformats.org/officeDocument/2006/relationships/hyperlink" Target="https://www.mpam.mp.br/images/1%C2%BA_TAP_a_CT_n%C2%BA_22-2021_-_MP-PGJ_-_2022.006815_677c6.pdf" TargetMode="External"/><Relationship Id="rId63" Type="http://schemas.openxmlformats.org/officeDocument/2006/relationships/hyperlink" Target="https://www.mpam.mp.br/images/CC_n%C2%BA_008-2021-MP-PGJ_33452.pdf" TargetMode="External"/><Relationship Id="rId84" Type="http://schemas.openxmlformats.org/officeDocument/2006/relationships/hyperlink" Target="https://www.mpam.mp.br/images/1%C2%BA_TAP_ao_CT_043-2018-MP-PGJ_9af47.pdf" TargetMode="External"/><Relationship Id="rId138" Type="http://schemas.openxmlformats.org/officeDocument/2006/relationships/hyperlink" Target="https://www.mpam.mp.br/images/Transpar%C3%AAncia_2023/Maio/NFs/Servi%C3%A7os/NFS_4667_2023_ELEVADORES_BRASIL_7c9e7.pdf" TargetMode="External"/><Relationship Id="rId159" Type="http://schemas.openxmlformats.org/officeDocument/2006/relationships/hyperlink" Target="https://www.mpam.mp.br/images/Transpar%C3%AAncia_2023/Maio/NFs/Servi%C3%A7os/FATURA_58171_2023_OCA_a40a4.pdf" TargetMode="External"/><Relationship Id="rId170" Type="http://schemas.openxmlformats.org/officeDocument/2006/relationships/hyperlink" Target="https://www.mpam.mp.br/images/Transpar%C3%AAncia_2023/Maio/NFs/Servi%C3%A7os/NFS_35581_2023_PRODAM_6289a.pdf" TargetMode="External"/><Relationship Id="rId191" Type="http://schemas.openxmlformats.org/officeDocument/2006/relationships/hyperlink" Target="https://www.mpam.mp.br/images/Transpar%C3%AAncia_2023/Maio/NFs/Servi%C3%A7os/NFS_532648_2023_SOFTPLAN_4ad93.pdf" TargetMode="External"/><Relationship Id="rId107" Type="http://schemas.openxmlformats.org/officeDocument/2006/relationships/hyperlink" Target="https://www.mpam.mp.br/images/Transpar%C3%AAncia_2023/Maio/NFs/Servi%C3%A7os/NFS_35246_2023_PRODAM_bf6d7.pdf" TargetMode="External"/><Relationship Id="rId11" Type="http://schemas.openxmlformats.org/officeDocument/2006/relationships/hyperlink" Target="https://www.mpam.mp.br/images/Contratos/2023/Aditivos/1%C2%BA_TA_ao_CT_01-2021_-_MP-PGJ_f6de2.pdf" TargetMode="External"/><Relationship Id="rId32" Type="http://schemas.openxmlformats.org/officeDocument/2006/relationships/hyperlink" Target="https://www.mpam.mp.br/images/1%C2%BA_TAP_a_CT_n%C2%BA_30-2022_-_MP-PGJ_-_2021.014353_cde60.pdf" TargetMode="External"/><Relationship Id="rId53" Type="http://schemas.openxmlformats.org/officeDocument/2006/relationships/hyperlink" Target="https://www.mpam.mp.br/images/2_TA_%C3%A0_CC_n.%C2%BA_003-2020_-_MP-PGJ_76916.pdf" TargetMode="External"/><Relationship Id="rId74" Type="http://schemas.openxmlformats.org/officeDocument/2006/relationships/hyperlink" Target="https://www.mpam.mp.br/images/CCT_06-2022_-_MP-PGJ_b19f3.pdf" TargetMode="External"/><Relationship Id="rId128" Type="http://schemas.openxmlformats.org/officeDocument/2006/relationships/hyperlink" Target="https://www.mpam.mp.br/images/Transpar%C3%AAncia_2023/Maio/NFs/Servi%C3%A7os/FATURA_109180420233_2023_COSAMA_JURUA_1b44f.pdf" TargetMode="External"/><Relationship Id="rId149" Type="http://schemas.openxmlformats.org/officeDocument/2006/relationships/hyperlink" Target="https://www.mpam.mp.br/images/Transpar%C3%AAncia_2023/Maio/NFs/Servi%C3%A7os/NFS_2740_2023_G_REFRIGERA%C3%87%C3%83O_a634f.pdf" TargetMode="External"/><Relationship Id="rId5" Type="http://schemas.openxmlformats.org/officeDocument/2006/relationships/hyperlink" Target="https://www.mpam.mp.br/images/1_TA_%C3%A0_CT_n.%C2%BA_012-2021_-_MP-PGJ_e4d42.pdf" TargetMode="External"/><Relationship Id="rId95" Type="http://schemas.openxmlformats.org/officeDocument/2006/relationships/hyperlink" Target="https://www.mpam.mp.br/images/1_TA_%C3%A0_CT_n.%C2%BA_022-2021_-_MP-PGJ_a9a83.pdf" TargetMode="External"/><Relationship Id="rId160" Type="http://schemas.openxmlformats.org/officeDocument/2006/relationships/hyperlink" Target="https://www.mpam.mp.br/images/Transpar%C3%AAncia_2023/Maio/NFs/Servi%C3%A7os/FATURA_0300039290925_2023_OI_285cc.pdf" TargetMode="External"/><Relationship Id="rId181" Type="http://schemas.openxmlformats.org/officeDocument/2006/relationships/hyperlink" Target="https://www.mpam.mp.br/images/Transpar%C3%AAncia_2023/Maio/NFs/Servi%C3%A7os/NFS_11476_2023_SENCINET_a1563.pdf" TargetMode="External"/><Relationship Id="rId22" Type="http://schemas.openxmlformats.org/officeDocument/2006/relationships/hyperlink" Target="https://www.mpam.mp.br/images/1%C2%BA_TAP_a_CT_n%C2%BA_19-2021_-_MP-PGJ_-_2022.004812_13252.pdf" TargetMode="External"/><Relationship Id="rId43" Type="http://schemas.openxmlformats.org/officeDocument/2006/relationships/hyperlink" Target="https://www.mpam.mp.br/images/1%C2%BA_TAP_a_CT_n%C2%BA_13-2021_-_MP-PGJ_-_2022.007217_b8889.pdf" TargetMode="External"/><Relationship Id="rId64" Type="http://schemas.openxmlformats.org/officeDocument/2006/relationships/hyperlink" Target="https://www.mpam.mp.br/images/Contratos/2023/Aditivos/1%C2%BA_TA_ao_CT_01-2021_-_MP-PGJ_f6de2.pdf" TargetMode="External"/><Relationship Id="rId118" Type="http://schemas.openxmlformats.org/officeDocument/2006/relationships/hyperlink" Target="https://www.mpam.mp.br/images/Transpar%C3%AAncia_2023/Maio/NFs/Servi%C3%A7os/NF_7003_2022_FF_18577.pdf" TargetMode="External"/><Relationship Id="rId139" Type="http://schemas.openxmlformats.org/officeDocument/2006/relationships/hyperlink" Target="https://www.mpam.mp.br/images/Transpar%C3%AAncia_2023/Maio/NFs/Servi%C3%A7os/NFS_4825_2023_ELEVADORES_BRASIL_ad2ab.pdf" TargetMode="External"/><Relationship Id="rId85" Type="http://schemas.openxmlformats.org/officeDocument/2006/relationships/hyperlink" Target="https://www.mpam.mp.br/images/1%C2%BA_TAP_a_CT_n%C2%BA_25-2022_-_MP-PGJ_-_2021.018945_ef215.pdf" TargetMode="External"/><Relationship Id="rId150" Type="http://schemas.openxmlformats.org/officeDocument/2006/relationships/hyperlink" Target="https://www.mpam.mp.br/images/Transpar%C3%AAncia_2023/Maio/NFs/Servi%C3%A7os/NFS_39015_2023_GARTNER_b72f5.pdf" TargetMode="External"/><Relationship Id="rId171" Type="http://schemas.openxmlformats.org/officeDocument/2006/relationships/hyperlink" Target="https://www.mpam.mp.br/images/Transpar%C3%AAncia_2023/Maio/NFs/Servi%C3%A7os/NFS_35931_2023_PRODAM_5124f.pdf" TargetMode="External"/><Relationship Id="rId192" Type="http://schemas.openxmlformats.org/officeDocument/2006/relationships/hyperlink" Target="https://www.mpam.mp.br/images/Transpar%C3%AAncia_2023/Maio/NFs/Servi%C3%A7os/NFS_532650_2023_SOFTPLAN_774a2.pdf" TargetMode="External"/><Relationship Id="rId12" Type="http://schemas.openxmlformats.org/officeDocument/2006/relationships/hyperlink" Target="https://www.mpam.mp.br/images/CT_n%C2%BA_001.2021-MP-PGJ_3bc8f.pdf" TargetMode="External"/><Relationship Id="rId33" Type="http://schemas.openxmlformats.org/officeDocument/2006/relationships/hyperlink" Target="https://www.mpam.mp.br/images/4%C2%BA_TA_ao_CT_035-2018-MP-PGJ_59d93.pdf" TargetMode="External"/><Relationship Id="rId108" Type="http://schemas.openxmlformats.org/officeDocument/2006/relationships/hyperlink" Target="https://www.mpam.mp.br/images/Transpar%C3%AAncia_2023/Maio/NFs/Servi%C3%A7os/NFS_35245_2023_PRODAM_4fcde.pdf" TargetMode="External"/><Relationship Id="rId129" Type="http://schemas.openxmlformats.org/officeDocument/2006/relationships/hyperlink" Target="https://www.mpam.mp.br/images/Transpar%C3%AAncia_2023/Maio/NFs/Servi%C3%A7os/FATURA_172460420232_2023_COSAMA_CARAUARI_83fd4.pdf" TargetMode="External"/><Relationship Id="rId54" Type="http://schemas.openxmlformats.org/officeDocument/2006/relationships/hyperlink" Target="https://www.mpam.mp.br/images/1%C2%BA_TAP_a_CCT_n%C2%BA_03-2020_-_MP-PGJ_-_2021.018905_234eb.pdf" TargetMode="External"/><Relationship Id="rId75" Type="http://schemas.openxmlformats.org/officeDocument/2006/relationships/hyperlink" Target="https://www.mpam.mp.br/images/CCT_06-2022_-_MP-PGJ_b19f3.pdf" TargetMode="External"/><Relationship Id="rId96" Type="http://schemas.openxmlformats.org/officeDocument/2006/relationships/hyperlink" Target="https://www.mpam.mp.br/images/1%C2%BA_TAP_a_CT_n%C2%BA_19-2021_-_MP-PGJ_-_2022.004812_13252.pdf" TargetMode="External"/><Relationship Id="rId140" Type="http://schemas.openxmlformats.org/officeDocument/2006/relationships/hyperlink" Target="https://www.mpam.mp.br/images/Transpar%C3%AAncia_2023/Maio/NFs/Servi%C3%A7os/NFS_4897_2023_ELEVADORES_BRASIL_913f3.pdf" TargetMode="External"/><Relationship Id="rId161" Type="http://schemas.openxmlformats.org/officeDocument/2006/relationships/hyperlink" Target="https://www.mpam.mp.br/images/Transpar%C3%AAncia_2023/Maio/NFs/Servi%C3%A7os/FATURA_0300039290925_2023_OI_285cc.pdf" TargetMode="External"/><Relationship Id="rId182" Type="http://schemas.openxmlformats.org/officeDocument/2006/relationships/hyperlink" Target="https://www.mpam.mp.br/images/Transpar%C3%AAncia_2023/Maio/NFs/Servi%C3%A7os/NFS_11516_2023_SENCINET_b90f9.pdf" TargetMode="External"/><Relationship Id="rId6" Type="http://schemas.openxmlformats.org/officeDocument/2006/relationships/hyperlink" Target="https://www.mpam.mp.br/images/4%C2%BA_TA_ao_CT_n%C2%BA_03-2019-MP-PGJ_caf9b.pdf" TargetMode="External"/><Relationship Id="rId23" Type="http://schemas.openxmlformats.org/officeDocument/2006/relationships/hyperlink" Target="https://www.mpam.mp.br/images/1%C2%BA_TAP_a_CT_n%C2%BA_13-2021_-_MP-PGJ_-_2022.007217_b8889.pdf" TargetMode="External"/><Relationship Id="rId119" Type="http://schemas.openxmlformats.org/officeDocument/2006/relationships/hyperlink" Target="https://www.mpam.mp.br/images/Transpar%C3%AAncia_2023/Maio/NFs/Servi%C3%A7os/NFS_522988_2023_SOFTPLAN_95f7e.pdf" TargetMode="External"/><Relationship Id="rId44" Type="http://schemas.openxmlformats.org/officeDocument/2006/relationships/hyperlink" Target="https://www.mpam.mp.br/images/1%C2%BA_TAP_a_CT_n%C2%BA_13-2021_-_MP-PGJ_-_2022.007217_b8889.pdf" TargetMode="External"/><Relationship Id="rId65" Type="http://schemas.openxmlformats.org/officeDocument/2006/relationships/hyperlink" Target="https://www.mpam.mp.br/images/1%C2%BA_TAP_a_CT_n%C2%BA_33-2021_-_MP-PGJ_-_2022.013017_13360.pdf" TargetMode="External"/><Relationship Id="rId86" Type="http://schemas.openxmlformats.org/officeDocument/2006/relationships/hyperlink" Target="https://www.mpam.mp.br/images/CT_n%C2%BA_034-2021-MP-PGJ_f1b15.pdf" TargetMode="External"/><Relationship Id="rId130" Type="http://schemas.openxmlformats.org/officeDocument/2006/relationships/hyperlink" Target="https://www.mpam.mp.br/images/Transpar%C3%AAncia_2023/Maio/NFs/Servi%C3%A7os/FATURA_284870420239_2023_COSAMA_CODAJAS_f9682.pdf" TargetMode="External"/><Relationship Id="rId151" Type="http://schemas.openxmlformats.org/officeDocument/2006/relationships/hyperlink" Target="https://www.mpam.mp.br/images/Transpar%C3%AAncia_2023/Maio/NFs/Servi%C3%A7os/NFS_39212_2023_GARTNER_9ec23.pdf" TargetMode="External"/><Relationship Id="rId172" Type="http://schemas.openxmlformats.org/officeDocument/2006/relationships/hyperlink" Target="https://www.mpam.mp.br/images/Transpar%C3%AAncia_2023/Maio/NFs/Servi%C3%A7os/NFS_35932_2023_PRODAM_a37f6.pdf" TargetMode="External"/><Relationship Id="rId193" Type="http://schemas.openxmlformats.org/officeDocument/2006/relationships/hyperlink" Target="https://www.mpam.mp.br/images/Transpar%C3%AAncia_2023/Maio/NFs/Servi%C3%A7os/NFS_522989_2023_SOFTPLAN_27e83.pdf" TargetMode="External"/><Relationship Id="rId13" Type="http://schemas.openxmlformats.org/officeDocument/2006/relationships/hyperlink" Target="https://www.mpam.mp.br/images/1_TA_ao_CT_n.%C2%BA_006-2021_-_MP-PGJ_3d1d3.pdf" TargetMode="External"/><Relationship Id="rId109" Type="http://schemas.openxmlformats.org/officeDocument/2006/relationships/hyperlink" Target="https://www.mpam.mp.br/images/Transpar%C3%AAncia_2023/Maio/NFs/Servi%C3%A7os/NFS_2902_2023_GIBBOR_7f0e1.pdf" TargetMode="External"/><Relationship Id="rId34" Type="http://schemas.openxmlformats.org/officeDocument/2006/relationships/hyperlink" Target="https://www.mpam.mp.br/images/1%C2%BA_TAP_a_CT_n%C2%BA_35-2018_-_MP-PGJ_-_2022.006802_d4bcf.pdf" TargetMode="External"/><Relationship Id="rId55" Type="http://schemas.openxmlformats.org/officeDocument/2006/relationships/hyperlink" Target="https://www.mpam.mp.br/images/1%C2%BA_TAP_a_CT_n%C2%BA_18-2019_-_MP-PGJ_-_2021.021787_c8e88.pdf" TargetMode="External"/><Relationship Id="rId76" Type="http://schemas.openxmlformats.org/officeDocument/2006/relationships/hyperlink" Target="https://www.mpam.mp.br/images/CCT_06-2022_-_MP-PGJ_b19f3.pdf" TargetMode="External"/><Relationship Id="rId97" Type="http://schemas.openxmlformats.org/officeDocument/2006/relationships/hyperlink" Target="https://www.mpam.mp.br/images/1%C2%BA_TAP_a_CT_n%C2%BA_20-2018_-_MP-PGJ_-_2021.021791_f8be2.pdf" TargetMode="External"/><Relationship Id="rId120" Type="http://schemas.openxmlformats.org/officeDocument/2006/relationships/hyperlink" Target="https://www.mpam.mp.br/images/Transpar%C3%AAncia_2023/Maio/NFs/Servi%C3%A7os/NFS_264_2023_CASA_NOVA_d1f0f.pdf" TargetMode="External"/><Relationship Id="rId141" Type="http://schemas.openxmlformats.org/officeDocument/2006/relationships/hyperlink" Target="https://www.mpam.mp.br/images/Transpar%C3%AAncia_2023/Maio/NFs/Servi%C3%A7os/NFS_4728_2023_ELEVADORES_BRASIL_6e5ba.pdf" TargetMode="External"/><Relationship Id="rId7" Type="http://schemas.openxmlformats.org/officeDocument/2006/relationships/hyperlink" Target="https://www.mpam.mp.br/images/1_TA_%C3%A0_CT_n.%C2%BA_011-2021_-_MP-PGJ_b26e3.pdf" TargetMode="External"/><Relationship Id="rId162" Type="http://schemas.openxmlformats.org/officeDocument/2006/relationships/hyperlink" Target="https://www.mpam.mp.br/images/Transpar%C3%AAncia_2023/Maio/NFs/Servi%C3%A7os/FATURA_0300039309355_2023_OI_3ef6d.pdf" TargetMode="External"/><Relationship Id="rId183" Type="http://schemas.openxmlformats.org/officeDocument/2006/relationships/hyperlink" Target="https://www.mpam.mp.br/images/Transpar%C3%AAncia_2023/Maio/NFs/Servi%C3%A7os/NFS_11514_2023_SENCINET_36521.pdf" TargetMode="External"/><Relationship Id="rId2" Type="http://schemas.openxmlformats.org/officeDocument/2006/relationships/hyperlink" Target="https://www.mpam.mp.br/images/CT_33-2022_-_MP-PGJ_f6e8b.pdf" TargetMode="External"/><Relationship Id="rId29" Type="http://schemas.openxmlformats.org/officeDocument/2006/relationships/hyperlink" Target="https://www.mpam.mp.br/images/2_TA_%C3%A0_CC_n.%C2%BA_003-2020_-_MP-PGJ_76916.pdf" TargetMode="External"/><Relationship Id="rId24" Type="http://schemas.openxmlformats.org/officeDocument/2006/relationships/hyperlink" Target="https://www.mpam.mp.br/images/1%C2%BA_TAP_a_CT_n%C2%BA_22-2021_-_MP-PGJ_-_2022.006815_677c6.pdf" TargetMode="External"/><Relationship Id="rId40" Type="http://schemas.openxmlformats.org/officeDocument/2006/relationships/hyperlink" Target="https://www.mpam.mp.br/images/1%C2%BA_TAP_a_TCS_n%C2%BA_10-2021_-_MP-PGJ_-_2021.007091_ec916.pdf" TargetMode="External"/><Relationship Id="rId45" Type="http://schemas.openxmlformats.org/officeDocument/2006/relationships/hyperlink" Target="https://www.mpam.mp.br/images/CT_n%C2%BA_034-2021-MP-PGJ_f1b15.pdf" TargetMode="External"/><Relationship Id="rId66" Type="http://schemas.openxmlformats.org/officeDocument/2006/relationships/hyperlink" Target="https://www.mpam.mp.br/images/Contratos/2022/Aditivos/1%C2%BA_TA_ao_CT_n%C2%BA_13-2021_MP-PGJ_8df32.pdf" TargetMode="External"/><Relationship Id="rId87" Type="http://schemas.openxmlformats.org/officeDocument/2006/relationships/hyperlink" Target="https://www.mpam.mp.br/images/1%C2%BA_TAP_a_CT_n%C2%BA_11-2021_-_MP-PGJ_-_2022.002433_0c7f1.pdf" TargetMode="External"/><Relationship Id="rId110" Type="http://schemas.openxmlformats.org/officeDocument/2006/relationships/hyperlink" Target="https://www.mpam.mp.br/images/Transpar%C3%AAncia_2023/Maio/NFs/Servi%C3%A7os/NFS_2903_2023_GIBBOR_9fdb9.pdf" TargetMode="External"/><Relationship Id="rId115" Type="http://schemas.openxmlformats.org/officeDocument/2006/relationships/hyperlink" Target="https://www.mpam.mp.br/images/Transpar%C3%AAncia_2023/Maio/NFs/Servi%C3%A7os/NFS_38875_2023_GARTNER_7980d.pdf" TargetMode="External"/><Relationship Id="rId131" Type="http://schemas.openxmlformats.org/officeDocument/2006/relationships/hyperlink" Target="https://www.mpam.mp.br/images/Transpar%C3%AAncia_2023/Maio/NFs/Servi%C3%A7os/FATURA_220980420230_2023_COSAMA_AUTAZES_22928.pdf" TargetMode="External"/><Relationship Id="rId136" Type="http://schemas.openxmlformats.org/officeDocument/2006/relationships/hyperlink" Target="https://www.mpam.mp.br/images/Transpar%C3%AAncia_2023/Maio/NFs/Servi%C3%A7os/NFS_3466_2023_ECOSEGME_50505.pdf" TargetMode="External"/><Relationship Id="rId157" Type="http://schemas.openxmlformats.org/officeDocument/2006/relationships/hyperlink" Target="https://www.mpam.mp.br/images/Transpar%C3%AAncia_2023/Maio/NFs/Servi%C3%A7os/NFS_102_2023_MOVLEADS_7ac20.pdf" TargetMode="External"/><Relationship Id="rId178" Type="http://schemas.openxmlformats.org/officeDocument/2006/relationships/hyperlink" Target="https://www.mpam.mp.br/images/Transpar%C3%AAncia_2023/Maio/NFs/Servi%C3%A7os/NFS_11386_2023_SENCINET_c679c.pdf" TargetMode="External"/><Relationship Id="rId61" Type="http://schemas.openxmlformats.org/officeDocument/2006/relationships/hyperlink" Target="https://www.mpam.mp.br/images/1%C2%BA_TAP_a_CT_n%C2%BA_32-2021_-_MP-PGJ_-_2022.013020_cc048.pdf" TargetMode="External"/><Relationship Id="rId82" Type="http://schemas.openxmlformats.org/officeDocument/2006/relationships/hyperlink" Target="https://www.mpam.mp.br/images/CCT_06-2022_-_MP-PGJ_b19f3.pdf" TargetMode="External"/><Relationship Id="rId152" Type="http://schemas.openxmlformats.org/officeDocument/2006/relationships/hyperlink" Target="https://www.mpam.mp.br/images/Transpar%C3%AAncia_2023/Maio/NFs/Servi%C3%A7os/NFS_2777_2023_GIBBOR_5cc1f.pdf" TargetMode="External"/><Relationship Id="rId173" Type="http://schemas.openxmlformats.org/officeDocument/2006/relationships/hyperlink" Target="https://www.mpam.mp.br/images/Transpar%C3%AAncia_2023/Maio/NFs/Servi%C3%A7os/NFS_37272_2023_PRODAM_24115.pdf" TargetMode="External"/><Relationship Id="rId194" Type="http://schemas.openxmlformats.org/officeDocument/2006/relationships/hyperlink" Target="https://www.mpam.mp.br/images/Transpar%C3%AAncia_2023/Maio/NFs/Servi%C3%A7os/NFS_544772_2023_SOFTPLAN_73604.pdf" TargetMode="External"/><Relationship Id="rId199" Type="http://schemas.openxmlformats.org/officeDocument/2006/relationships/hyperlink" Target="https://www.mpam.mp.br/images/Transpar%C3%AAncia_2023/Maio/NFs/Servi%C3%A7os/NFS_2532_2023_VILA_e9c43.pdf" TargetMode="External"/><Relationship Id="rId19" Type="http://schemas.openxmlformats.org/officeDocument/2006/relationships/hyperlink" Target="https://www.mpam.mp.br/images/1%C2%BA_TAP_a_CT_n%C2%BA_11-2021_-_MP-PGJ_-_2022.002433_0c7f1.pdf" TargetMode="External"/><Relationship Id="rId14" Type="http://schemas.openxmlformats.org/officeDocument/2006/relationships/hyperlink" Target="https://www.mpam.mp.br/images/1%C2%BA_TA_ao_CT_n%C2%BA_8-2021_-_MP-PGJ_e3290.pdf" TargetMode="External"/><Relationship Id="rId30" Type="http://schemas.openxmlformats.org/officeDocument/2006/relationships/hyperlink" Target="https://www.mpam.mp.br/images/1%C2%BA_TAP_a_CT_n%C2%BA_19-2021_-_MP-PGJ_-_2022.004812_13252.pdf" TargetMode="External"/><Relationship Id="rId35" Type="http://schemas.openxmlformats.org/officeDocument/2006/relationships/hyperlink" Target="https://www.mpam.mp.br/images/1%C2%BA_TAP_a_CT_n%C2%BA_16-2022_-_MP-PGJ_-_2022.011197_a5ec9.pdf" TargetMode="External"/><Relationship Id="rId56" Type="http://schemas.openxmlformats.org/officeDocument/2006/relationships/hyperlink" Target="https://www.mpam.mp.br/images/1%C2%BA_TAP_a_CT_n%C2%BA_18-2019_-_MP-PGJ_-_2021.021787_c8e88.pdf" TargetMode="External"/><Relationship Id="rId77" Type="http://schemas.openxmlformats.org/officeDocument/2006/relationships/hyperlink" Target="https://www.mpam.mp.br/images/CCT_06-2022_-_MP-PGJ_b19f3.pdf" TargetMode="External"/><Relationship Id="rId100" Type="http://schemas.openxmlformats.org/officeDocument/2006/relationships/hyperlink" Target="https://www.mpam.mp.br/images/Transpar%C3%AAncia_2023/Maio/NFs/Servi%C3%A7os/FATURA_72121707_2023_AMAZONAS_ENERGIA_fb435.pdf" TargetMode="External"/><Relationship Id="rId105" Type="http://schemas.openxmlformats.org/officeDocument/2006/relationships/hyperlink" Target="https://www.mpam.mp.br/images/Transpar%C3%AAncia_2023/Maio/NFs/Servi%C3%A7os/NFS_808_2023_EYES_dfdc3.pdf" TargetMode="External"/><Relationship Id="rId126" Type="http://schemas.openxmlformats.org/officeDocument/2006/relationships/hyperlink" Target="https://www.mpam.mp.br/images/Transpar%C3%AAncia_2023/Maio/NFs/Servi%C3%A7os/FATURA_049430320231_2023_COSAMA_TABATINGA_41b94.pdf" TargetMode="External"/><Relationship Id="rId147" Type="http://schemas.openxmlformats.org/officeDocument/2006/relationships/hyperlink" Target="https://www.mpam.mp.br/images/Transpar%C3%AAncia_2023/Maio/NFs/Servi%C3%A7os/NFS_2629_2023_FM_3cbe4.pdf" TargetMode="External"/><Relationship Id="rId168" Type="http://schemas.openxmlformats.org/officeDocument/2006/relationships/hyperlink" Target="https://www.mpam.mp.br/images/Transpar%C3%AAncia_2023/Maio/NFs/Servi%C3%A7os/FATURA_300039307476_2023_OI_53f76.pdf" TargetMode="External"/><Relationship Id="rId8" Type="http://schemas.openxmlformats.org/officeDocument/2006/relationships/hyperlink" Target="https://www.mpam.mp.br/images/1_TA_%C3%A0_CT_n.%C2%BA_011-2021_-_MP-PGJ_b26e3.pdf" TargetMode="External"/><Relationship Id="rId51" Type="http://schemas.openxmlformats.org/officeDocument/2006/relationships/hyperlink" Target="https://www.mpam.mp.br/images/1%C2%BA_TAP_a_CT_n%C2%BA_04-2018_-_MP-PGJ_-_2021.015693_7796c.pdf" TargetMode="External"/><Relationship Id="rId72" Type="http://schemas.openxmlformats.org/officeDocument/2006/relationships/hyperlink" Target="https://www.mpam.mp.br/images/1%C2%BA_TAP_a_CCT_n%C2%BA_10-2021_-_MP-PGJ_-_2020.007499_951e2.pdf" TargetMode="External"/><Relationship Id="rId93" Type="http://schemas.openxmlformats.org/officeDocument/2006/relationships/hyperlink" Target="https://www.mpam.mp.br/images/Contratos/2022/Aditivos/1%C2%BA_TA_ao_CT_n%C2%BA_13-2021_MP-PGJ_8df32.pdf" TargetMode="External"/><Relationship Id="rId98" Type="http://schemas.openxmlformats.org/officeDocument/2006/relationships/hyperlink" Target="https://www.mpam.mp.br/images/Transpar%C3%AAncia_2023/Maio/NFs/Servi%C3%A7os/FATURA_869937-03_2023_AMAZONAS_ENERGIA_9253a.pdf" TargetMode="External"/><Relationship Id="rId121" Type="http://schemas.openxmlformats.org/officeDocument/2006/relationships/hyperlink" Target="https://www.mpam.mp.br/images/Transpar%C3%AAncia_2023/Maio/NFs/Servi%C3%A7os/FATURA_89920-04_2023_COSAMA_TABATINGA_4f317.pdf" TargetMode="External"/><Relationship Id="rId142" Type="http://schemas.openxmlformats.org/officeDocument/2006/relationships/hyperlink" Target="https://www.mpam.mp.br/images/Transpar%C3%AAncia_2023/Maio/NFs/Servi%C3%A7os/FATURA_66441_2023_CORREIOS_41576.pdf" TargetMode="External"/><Relationship Id="rId163" Type="http://schemas.openxmlformats.org/officeDocument/2006/relationships/hyperlink" Target="https://www.mpam.mp.br/images/Transpar%C3%AAncia_2023/Maio/NFs/Servi%C3%A7os/FATURA_0300039309354_2023_OI_295c8.pdf" TargetMode="External"/><Relationship Id="rId184" Type="http://schemas.openxmlformats.org/officeDocument/2006/relationships/hyperlink" Target="https://www.mpam.mp.br/images/Transpar%C3%AAncia_2023/Maio/NFs/Servi%C3%A7os/NFS_11515_2023_SENCINET_81e57.pdf" TargetMode="External"/><Relationship Id="rId189" Type="http://schemas.openxmlformats.org/officeDocument/2006/relationships/hyperlink" Target="https://www.mpam.mp.br/images/Transpar%C3%AAncia_2023/Maio/NFs/Servi%C3%A7os/NFS_532647_2023_SOFTPLAN_f6ba9.pdf" TargetMode="External"/><Relationship Id="rId3" Type="http://schemas.openxmlformats.org/officeDocument/2006/relationships/hyperlink" Target="https://www.mpam.mp.br/images/1_TA_%C3%A0_CT_n.%C2%BA_033-2021_-_MP-PGJ_484f5.pdf" TargetMode="External"/><Relationship Id="rId25" Type="http://schemas.openxmlformats.org/officeDocument/2006/relationships/hyperlink" Target="https://www.mpam.mp.br/images/1%C2%BA_TAP_a_CT_n%C2%BA_19-2021_-_MP-PGJ_-_2022.004812_13252.pdf" TargetMode="External"/><Relationship Id="rId46" Type="http://schemas.openxmlformats.org/officeDocument/2006/relationships/hyperlink" Target="https://www.mpam.mp.br/images/1%C2%BA_TA_ao_CC_005-2021_-_MP-_PGJ_099cf.pdf" TargetMode="External"/><Relationship Id="rId67" Type="http://schemas.openxmlformats.org/officeDocument/2006/relationships/hyperlink" Target="https://www.mpam.mp.br/images/Contratos/2023/Aditivos/4%C2%BA_TA_ao_CT_02-2019_-_MP-PGJ_c76fb.pdf" TargetMode="External"/><Relationship Id="rId116" Type="http://schemas.openxmlformats.org/officeDocument/2006/relationships/hyperlink" Target="https://www.mpam.mp.br/images/Transpar%C3%AAncia_2023/Maio/NFs/Servi%C3%A7os/NFS_224_2023_CASA_NOVA_aedf4.pdf" TargetMode="External"/><Relationship Id="rId137" Type="http://schemas.openxmlformats.org/officeDocument/2006/relationships/hyperlink" Target="https://www.mpam.mp.br/images/Transpar%C3%AAncia_2023/Maio/NFs/Servi%C3%A7os/NFS_1121_2023_EFICAZ_d5637.pdf" TargetMode="External"/><Relationship Id="rId158" Type="http://schemas.openxmlformats.org/officeDocument/2006/relationships/hyperlink" Target="https://www.mpam.mp.br/images/Transpar%C3%AAncia_2023/Maio/NFs/Servi%C3%A7os/FATURA_57994_2023_OCA_f3458.pdf" TargetMode="External"/><Relationship Id="rId20" Type="http://schemas.openxmlformats.org/officeDocument/2006/relationships/hyperlink" Target="https://www.mpam.mp.br/images/4%C2%BA_TA_ao_CT_n%C2%BA_03-2019-MP-PGJ_caf9b.pdf" TargetMode="External"/><Relationship Id="rId41" Type="http://schemas.openxmlformats.org/officeDocument/2006/relationships/hyperlink" Target="https://www.mpam.mp.br/images/4_TA_%C3%A0_CT_n.%C2%BA_011-2018_-_MP-PGJ_b5ccc.pdf" TargetMode="External"/><Relationship Id="rId62" Type="http://schemas.openxmlformats.org/officeDocument/2006/relationships/hyperlink" Target="https://www.mpam.mp.br/images/1%C2%BA_TAP_a_CT_n%C2%BA_30-2022_-_MP-PGJ_-_2021.014353_cde60.pdf" TargetMode="External"/><Relationship Id="rId83" Type="http://schemas.openxmlformats.org/officeDocument/2006/relationships/hyperlink" Target="https://www.mpam.mp.br/images/Contratos/2023/Aditivos/1%C2%BA_TA_ao_CT_01-2022_-_MP-PGJ_04229.pdf" TargetMode="External"/><Relationship Id="rId88" Type="http://schemas.openxmlformats.org/officeDocument/2006/relationships/hyperlink" Target="https://www.mpam.mp.br/images/1%C2%BA_TAP_a_CT_n%C2%BA_16-2022_-_MP-PGJ_-_2022.011197_a5ec9.pdf" TargetMode="External"/><Relationship Id="rId111" Type="http://schemas.openxmlformats.org/officeDocument/2006/relationships/hyperlink" Target="https://www.mpam.mp.br/images/Transpar%C3%AAncia_2023/Maio/NFs/Servi%C3%A7os/NFS_806_2023_EYES_722ab.pdf" TargetMode="External"/><Relationship Id="rId132" Type="http://schemas.openxmlformats.org/officeDocument/2006/relationships/hyperlink" Target="https://www.mpam.mp.br/images/Transpar%C3%AAncia_2023/Maio/NFs/Servi%C3%A7os/FATURA_049430420239_2023_COSAMA_TABATINGA_8f576.pdf" TargetMode="External"/><Relationship Id="rId153" Type="http://schemas.openxmlformats.org/officeDocument/2006/relationships/hyperlink" Target="https://www.mpam.mp.br/images/Transpar%C3%AAncia_2023/Maio/NFs/Servi%C3%A7os/NFS_2998_2023_GIBBOR_85084.pdf" TargetMode="External"/><Relationship Id="rId174" Type="http://schemas.openxmlformats.org/officeDocument/2006/relationships/hyperlink" Target="https://www.mpam.mp.br/images/Transpar%C3%AAncia_2023/Maio/NFs/Servi%C3%A7os/FATURA_237538614_2023_SAAE_ITA_fe46f.pdf" TargetMode="External"/><Relationship Id="rId179" Type="http://schemas.openxmlformats.org/officeDocument/2006/relationships/hyperlink" Target="https://www.mpam.mp.br/images/Transpar%C3%AAncia_2023/Maio/NFs/Servi%C3%A7os/NFS_7102_2023_SENCINET_fd550.pdf" TargetMode="External"/><Relationship Id="rId195" Type="http://schemas.openxmlformats.org/officeDocument/2006/relationships/hyperlink" Target="https://www.mpam.mp.br/images/Transpar%C3%AAncia_2023/Maio/NFs/Servi%C3%A7os/NF_1097_2022_TEIXEIRA_07710.pdf" TargetMode="External"/><Relationship Id="rId190" Type="http://schemas.openxmlformats.org/officeDocument/2006/relationships/hyperlink" Target="https://www.mpam.mp.br/images/Transpar%C3%AAncia_2023/Maio/NFs/Servi%C3%A7os/NFS_532649_2023_SOFTPLAN_d8585.pdf" TargetMode="External"/><Relationship Id="rId15" Type="http://schemas.openxmlformats.org/officeDocument/2006/relationships/hyperlink" Target="https://www.mpam.mp.br/images/Contratos/2022/Carta_Contrato/CC_05-2022_MP_-_PGJ_596f4.pdf" TargetMode="External"/><Relationship Id="rId36" Type="http://schemas.openxmlformats.org/officeDocument/2006/relationships/hyperlink" Target="https://www.mpam.mp.br/images/4%C2%BA_TAP_a_CESS%C3%83O_ONEROSA_N%C2%BA_01-2021_-_MP-PGJ_-_2022.008949_584c8.pdf" TargetMode="External"/><Relationship Id="rId57" Type="http://schemas.openxmlformats.org/officeDocument/2006/relationships/hyperlink" Target="https://www.mpam.mp.br/images/3_TA_%C3%A0_CT_n.%C2%BA_018-2019_-_MP-PGJ_bcff4.pdf" TargetMode="External"/><Relationship Id="rId106" Type="http://schemas.openxmlformats.org/officeDocument/2006/relationships/hyperlink" Target="https://www.mpam.mp.br/images/Transpar%C3%AAncia_2023/Maio/NFs/Servi%C3%A7os/NFS_3367_2023_ECOSEGM_79563.pdf" TargetMode="External"/><Relationship Id="rId127" Type="http://schemas.openxmlformats.org/officeDocument/2006/relationships/hyperlink" Target="https://www.mpam.mp.br/images/Transpar%C3%AAncia_2023/Maio/NFs/Servi%C3%A7os/FATURA_109180320235_2023_COSAMA_JURUA_26a8a.pdf" TargetMode="External"/><Relationship Id="rId10" Type="http://schemas.openxmlformats.org/officeDocument/2006/relationships/hyperlink" Target="https://www.mpam.mp.br/images/CT_n%C2%BA_034-2021-MP-PGJ_f1b15.pdf" TargetMode="External"/><Relationship Id="rId31" Type="http://schemas.openxmlformats.org/officeDocument/2006/relationships/hyperlink" Target="https://www.mpam.mp.br/images/1%C2%BA_TAP_a_CT_n%C2%BA_19-2021_-_MP-PGJ_-_2022.004812_13252.pdf" TargetMode="External"/><Relationship Id="rId52" Type="http://schemas.openxmlformats.org/officeDocument/2006/relationships/hyperlink" Target="https://www.mpam.mp.br/images/1%C2%BA_TAP_a_CT_n%C2%BA_04-2018_-_MP-PGJ_-_2021.015693_7796c.pdf" TargetMode="External"/><Relationship Id="rId73" Type="http://schemas.openxmlformats.org/officeDocument/2006/relationships/hyperlink" Target="https://www.mpam.mp.br/images/CCT_06-2022_-_MP-PGJ_b19f3.pdf" TargetMode="External"/><Relationship Id="rId78" Type="http://schemas.openxmlformats.org/officeDocument/2006/relationships/hyperlink" Target="https://www.mpam.mp.br/images/CCT_06-2022_-_MP-PGJ_b19f3.pdf" TargetMode="External"/><Relationship Id="rId94" Type="http://schemas.openxmlformats.org/officeDocument/2006/relationships/hyperlink" Target="https://www.mpam.mp.br/images/1_TA_%C3%A0_CT_n.%C2%BA_022-2021_-_MP-PGJ_a9a83.pdf" TargetMode="External"/><Relationship Id="rId99" Type="http://schemas.openxmlformats.org/officeDocument/2006/relationships/hyperlink" Target="https://www.mpam.mp.br/images/Transpar%C3%AAncia_2023/Maio/NFs/Servi%C3%A7os/FATURA_869937-04_2023_AMAZONAS_ENERGIA_6ed31.pdf" TargetMode="External"/><Relationship Id="rId101" Type="http://schemas.openxmlformats.org/officeDocument/2006/relationships/hyperlink" Target="https://www.mpam.mp.br/images/Transpar%C3%AAncia_2023/Maio/NFs/Servi%C3%A7os/FATURA_867462-04_2023_AMAZONAS_ENERGIA_5d308.pdf" TargetMode="External"/><Relationship Id="rId122" Type="http://schemas.openxmlformats.org/officeDocument/2006/relationships/hyperlink" Target="https://www.mpam.mp.br/images/Transpar%C3%AAncia_2023/Maio/NFs/Servi%C3%A7os/FATURA_023038992_2023_COHASB_a8cbc.pdf" TargetMode="External"/><Relationship Id="rId143" Type="http://schemas.openxmlformats.org/officeDocument/2006/relationships/hyperlink" Target="https://www.mpam.mp.br/images/Transpar%C3%AAncia_2023/Maio/NFs/Servi%C3%A7os/NFS_1595_2023_EYES_c3389.pdf" TargetMode="External"/><Relationship Id="rId148" Type="http://schemas.openxmlformats.org/officeDocument/2006/relationships/hyperlink" Target="https://www.mpam.mp.br/images/Transpar%C3%AAncia_2023/Maio/NFs/Servi%C3%A7os/MEMORANDO_72_2023_TJ_73665.pdf" TargetMode="External"/><Relationship Id="rId164" Type="http://schemas.openxmlformats.org/officeDocument/2006/relationships/hyperlink" Target="https://www.mpam.mp.br/images/Transpar%C3%AAncia_2023/Maio/NFs/Servi%C3%A7os/FATURA_300039289526_2023_OI_57d08.pdf" TargetMode="External"/><Relationship Id="rId169" Type="http://schemas.openxmlformats.org/officeDocument/2006/relationships/hyperlink" Target="https://www.mpam.mp.br/images/Transpar%C3%AAncia_2023/Maio/NFs/Servi%C3%A7os/FATURA_6567748641_2023_PORTO_SEGURO_d5e29.pdf" TargetMode="External"/><Relationship Id="rId185" Type="http://schemas.openxmlformats.org/officeDocument/2006/relationships/hyperlink" Target="https://www.mpam.mp.br/images/Transpar%C3%AAncia_2023/Maio/NFs/Servi%C3%A7os/NFS_6559_2023_SENCINET_b8dd1.pdf" TargetMode="External"/><Relationship Id="rId4" Type="http://schemas.openxmlformats.org/officeDocument/2006/relationships/hyperlink" Target="https://www.mpam.mp.br/images/2_TA_%C3%A0_CC_n.%C2%BA_003-2020_-_MP-PGJ_76916.pdf" TargetMode="External"/><Relationship Id="rId9" Type="http://schemas.openxmlformats.org/officeDocument/2006/relationships/hyperlink" Target="https://www.mpam.mp.br/images/Contratos/2023/Aditivos/1%C2%BA_TA_ao_CT_01-2021_-_MP-PGJ_f6de2.pdf" TargetMode="External"/><Relationship Id="rId180" Type="http://schemas.openxmlformats.org/officeDocument/2006/relationships/hyperlink" Target="https://www.mpam.mp.br/images/Transpar%C3%AAncia_2023/Maio/NFs/Servi%C3%A7os/NFS_7101_2023_SENCINET_34efa.pdf" TargetMode="External"/><Relationship Id="rId26" Type="http://schemas.openxmlformats.org/officeDocument/2006/relationships/hyperlink" Target="https://www.mpam.mp.br/images/1%C2%BA_TAP_a_CT_n%C2%BA_19-2021_-_MP-PGJ_-_2022.004812_13252.pdf" TargetMode="External"/><Relationship Id="rId47" Type="http://schemas.openxmlformats.org/officeDocument/2006/relationships/hyperlink" Target="https://www.mpam.mp.br/images/5%C2%BA_TA_ao_CT_04-2018_-_MPE-PGJ_7a147.pdf" TargetMode="External"/><Relationship Id="rId68" Type="http://schemas.openxmlformats.org/officeDocument/2006/relationships/hyperlink" Target="https://www.mpam.mp.br/images/1%C2%BA_TAP_a_CT_n%C2%BA_10-2020_-_MP-PGJ_-_2021.021784_85caa.pdf" TargetMode="External"/><Relationship Id="rId89" Type="http://schemas.openxmlformats.org/officeDocument/2006/relationships/hyperlink" Target="https://www.mpam.mp.br/images/Contratos/2023/Aditivos/5%C2%BA_TA_ao_CT_03-2019_-_MP-PGJ_4f3e5.pdf" TargetMode="External"/><Relationship Id="rId112" Type="http://schemas.openxmlformats.org/officeDocument/2006/relationships/hyperlink" Target="https://www.mpam.mp.br/images/Transpar%C3%AAncia_2023/Maio/NFs/Servi%C3%A7os/NFS_807_2023_EYES_f787d.pdf" TargetMode="External"/><Relationship Id="rId133" Type="http://schemas.openxmlformats.org/officeDocument/2006/relationships/hyperlink" Target="https://www.mpam.mp.br/images/Transpar%C3%AAncia_2023/Maio/NFs/Servi%C3%A7os/NFS_3465_2023_ECOSEGME_bd501.pdf" TargetMode="External"/><Relationship Id="rId154" Type="http://schemas.openxmlformats.org/officeDocument/2006/relationships/hyperlink" Target="https://www.mpam.mp.br/images/Transpar%C3%AAncia_2023/Maio/NFs/Servi%C3%A7os/NFS_5207_2023_JF_2fa55.pdf" TargetMode="External"/><Relationship Id="rId175" Type="http://schemas.openxmlformats.org/officeDocument/2006/relationships/hyperlink" Target="https://www.mpam.mp.br/images/Transpar%C3%AAncia_2023/Maio/NFs/Servi%C3%A7os/FATURA_237538614_2023_SAAE_ITA_fe46f.pdf" TargetMode="External"/><Relationship Id="rId196" Type="http://schemas.openxmlformats.org/officeDocument/2006/relationships/hyperlink" Target="https://www.mpam.mp.br/images/Transpar%C3%AAncia_2023/Maio/NFs/Servi%C3%A7os/FATURA_0345991343_2023_TELEFONICA_8985c.pdf" TargetMode="External"/><Relationship Id="rId200" Type="http://schemas.openxmlformats.org/officeDocument/2006/relationships/printerSettings" Target="../printerSettings/printerSettings1.bin"/><Relationship Id="rId16" Type="http://schemas.openxmlformats.org/officeDocument/2006/relationships/hyperlink" Target="https://www.mpam.mp.br/images/1%C2%BA_TAP_a_CT_n%C2%BA_19-2021_-_MP-PGJ_-_2022.004812_13252.pdf" TargetMode="External"/><Relationship Id="rId37" Type="http://schemas.openxmlformats.org/officeDocument/2006/relationships/hyperlink" Target="https://www.mpam.mp.br/images/1%C2%BA_TAP_a_CT_n%C2%BA_35-2018_-_MP-PGJ_-_2022.006802_d4bcf.pdf" TargetMode="External"/><Relationship Id="rId58" Type="http://schemas.openxmlformats.org/officeDocument/2006/relationships/hyperlink" Target="https://www.mpam.mp.br/images/3_TA_%C3%A0_CT_n.%C2%BA_018-2019_-_MP-PGJ_bcff4.pdf" TargetMode="External"/><Relationship Id="rId79" Type="http://schemas.openxmlformats.org/officeDocument/2006/relationships/hyperlink" Target="https://www.mpam.mp.br/images/CCT_06-2022_-_MP-PGJ_b19f3.pdf" TargetMode="External"/><Relationship Id="rId102" Type="http://schemas.openxmlformats.org/officeDocument/2006/relationships/hyperlink" Target="https://www.mpam.mp.br/images/Transpar%C3%AAncia_2023/Maio/NFs/Servi%C3%A7os/NFS_07_2023_RH_CURSOS_5abce.pdf" TargetMode="External"/><Relationship Id="rId123" Type="http://schemas.openxmlformats.org/officeDocument/2006/relationships/hyperlink" Target="https://www.mpam.mp.br/images/Transpar%C3%AAncia_2023/Maio/NFs/Servi%C3%A7os/FATURA_172460320234_2023_COSAMA_CARAUARI_5a504.pdf" TargetMode="External"/><Relationship Id="rId144" Type="http://schemas.openxmlformats.org/officeDocument/2006/relationships/hyperlink" Target="https://www.mpam.mp.br/images/Transpar%C3%AAncia_2023/Maio/NFs/Servi%C3%A7os/NFS_1254_2023_EYES_10260.pdf" TargetMode="External"/><Relationship Id="rId90" Type="http://schemas.openxmlformats.org/officeDocument/2006/relationships/hyperlink" Target="https://www.mpam.mp.br/images/Contratos/2022/Carta_Contrato/CC_05-2022_MP_-_PGJ_596f4.pdf" TargetMode="External"/><Relationship Id="rId165" Type="http://schemas.openxmlformats.org/officeDocument/2006/relationships/hyperlink" Target="https://www.mpam.mp.br/images/Transpar%C3%AAncia_2023/Maio/NFs/Servi%C3%A7os/FATURA_300039289526_2023_OI_57d08.pdf" TargetMode="External"/><Relationship Id="rId186" Type="http://schemas.openxmlformats.org/officeDocument/2006/relationships/hyperlink" Target="https://www.mpam.mp.br/images/Transpar%C3%AAncia_2023/Maio/NFs/Servi%C3%A7os/NFS_11039_2023_SENCINET_7fd2b.pdf" TargetMode="External"/><Relationship Id="rId27" Type="http://schemas.openxmlformats.org/officeDocument/2006/relationships/hyperlink" Target="https://www.mpam.mp.br/images/1%C2%BA_TAP_a_CT_n%C2%BA_20-2018_-_MP-PGJ_-_2021.021791_f8be2.pdf" TargetMode="External"/><Relationship Id="rId48" Type="http://schemas.openxmlformats.org/officeDocument/2006/relationships/hyperlink" Target="https://www.mpam.mp.br/images/1%C2%BA_TAP_a_CT_n%C2%BA_012-2021_-_MP-PGJ_-_2022.002439_3450e.pdf" TargetMode="External"/><Relationship Id="rId69" Type="http://schemas.openxmlformats.org/officeDocument/2006/relationships/hyperlink" Target="https://www.mpam.mp.br/images/Contratos/2023/Aditivos/4%C2%BA_TA_ao_CT_02-2019_-_MP-PGJ_c76fb.pdf" TargetMode="External"/><Relationship Id="rId113" Type="http://schemas.openxmlformats.org/officeDocument/2006/relationships/hyperlink" Target="https://www.mpam.mp.br/images/Transpar%C3%AAncia_2023/Maio/NFs/Servi%C3%A7os/NFS_1253_2023_EYES_93bb3.pdf" TargetMode="External"/><Relationship Id="rId134" Type="http://schemas.openxmlformats.org/officeDocument/2006/relationships/hyperlink" Target="https://www.mpam.mp.br/images/Transpar%C3%AAncia_2023/Maio/NFs/Servi%C3%A7os/NFS_3551_2023_ECOSEGME_9fa23.pdf" TargetMode="External"/><Relationship Id="rId80" Type="http://schemas.openxmlformats.org/officeDocument/2006/relationships/hyperlink" Target="https://www.mpam.mp.br/images/CCT_06-2022_-_MP-PGJ_b19f3.pdf" TargetMode="External"/><Relationship Id="rId155" Type="http://schemas.openxmlformats.org/officeDocument/2006/relationships/hyperlink" Target="https://www.mpam.mp.br/images/Transpar%C3%AAncia_2023/Maio/NFs/Servi%C3%A7os/FATURA_1112366_2023_MANAUS_AMBIENTAL_be8e7.pdf" TargetMode="External"/><Relationship Id="rId176" Type="http://schemas.openxmlformats.org/officeDocument/2006/relationships/hyperlink" Target="https://www.mpam.mp.br/images/Transpar%C3%AAncia_2023/Maio/NFs/Servi%C3%A7os/FATURA_237538615_2023_SAAE_ITA_3f201.pdf" TargetMode="External"/><Relationship Id="rId197" Type="http://schemas.openxmlformats.org/officeDocument/2006/relationships/hyperlink" Target="https://www.mpam.mp.br/images/Transpar%C3%AAncia_2023/Maio/NFs/Servi%C3%A7os/NFS_2081833_2023_TRIVALE_6e5e9.pdf" TargetMode="External"/><Relationship Id="rId201" Type="http://schemas.openxmlformats.org/officeDocument/2006/relationships/drawing" Target="../drawings/drawing1.xml"/><Relationship Id="rId17" Type="http://schemas.openxmlformats.org/officeDocument/2006/relationships/hyperlink" Target="https://www.mpam.mp.br/images/1%C2%BA_TAP_a_CT_n%C2%BA_19-2021_-_MP-PGJ_-_2022.004812_13252.pdf" TargetMode="External"/><Relationship Id="rId38" Type="http://schemas.openxmlformats.org/officeDocument/2006/relationships/hyperlink" Target="https://www.mpam.mp.br/images/1%C2%BA_TAP_a_CT_n%C2%BA_35-2018_-_MP-PGJ_-_2022.006802_d4bcf.pdf" TargetMode="External"/><Relationship Id="rId59" Type="http://schemas.openxmlformats.org/officeDocument/2006/relationships/hyperlink" Target="https://www.mpam.mp.br/images/1%C2%BA_TAP_a_CT_n%C2%BA_15-2020_-_MP-PGJ_-_2022.005068_3159f.pdf" TargetMode="External"/><Relationship Id="rId103" Type="http://schemas.openxmlformats.org/officeDocument/2006/relationships/hyperlink" Target="https://www.mpam.mp.br/images/Transpar%C3%AAncia_2023/Maio/NFs/Servi%C3%A7os/NFS_2012_2023_TN_88865.pdf" TargetMode="External"/><Relationship Id="rId124" Type="http://schemas.openxmlformats.org/officeDocument/2006/relationships/hyperlink" Target="https://www.mpam.mp.br/images/Transpar%C3%AAncia_2023/Maio/NFs/Servi%C3%A7os/FATURA_284870320231_2023_COSAMA_CODAJAS_dfe3c.pdf" TargetMode="External"/><Relationship Id="rId70" Type="http://schemas.openxmlformats.org/officeDocument/2006/relationships/hyperlink" Target="https://www.mpam.mp.br/images/1%C2%BA_TAP_a_CT_n%C2%BA_05-2021_-_MP-PGJ_-_2020.016185_9236b.pdf" TargetMode="External"/><Relationship Id="rId91" Type="http://schemas.openxmlformats.org/officeDocument/2006/relationships/hyperlink" Target="https://www.mpam.mp.br/images/Contratos/2022/Carta_Contrato/CC_05-2022_MP_-_PGJ_596f4.pdf" TargetMode="External"/><Relationship Id="rId145" Type="http://schemas.openxmlformats.org/officeDocument/2006/relationships/hyperlink" Target="https://www.mpam.mp.br/images/Transpar%C3%AAncia_2023/Maio/NFs/Servi%C3%A7os/NFS_1594_2023_EYES_890e7.pdf" TargetMode="External"/><Relationship Id="rId166" Type="http://schemas.openxmlformats.org/officeDocument/2006/relationships/hyperlink" Target="https://www.mpam.mp.br/images/Transpar%C3%AAncia_2023/Maio/NFs/Servi%C3%A7os/FATURA_300039308117_2023_OI_97397.pdf" TargetMode="External"/><Relationship Id="rId187" Type="http://schemas.openxmlformats.org/officeDocument/2006/relationships/hyperlink" Target="https://www.mpam.mp.br/images/Transpar%C3%AAncia_2023/Maio/NFs/Servi%C3%A7os/NFS_522990_2023_SOFTPLAN_3b26b.pdf" TargetMode="External"/><Relationship Id="rId1" Type="http://schemas.openxmlformats.org/officeDocument/2006/relationships/hyperlink" Target="https://www.mpam.mp.br/images/4_TA_%C3%A0_CT_n.%C2%BA_024-2018_-_MP-PGJ_b7a86.pdf" TargetMode="External"/><Relationship Id="rId28" Type="http://schemas.openxmlformats.org/officeDocument/2006/relationships/hyperlink" Target="https://www.mpam.mp.br/images/1%C2%BA_TAP_a_CT_n%C2%BA_19-2021_-_MP-PGJ_-_2022.004812_13252.pdf" TargetMode="External"/><Relationship Id="rId49" Type="http://schemas.openxmlformats.org/officeDocument/2006/relationships/hyperlink" Target="https://www.mpam.mp.br/images/2_TA_%C3%A0_CC_n.%C2%BA_003-2020_-_MP-PGJ_76916.pdf" TargetMode="External"/><Relationship Id="rId114" Type="http://schemas.openxmlformats.org/officeDocument/2006/relationships/hyperlink" Target="https://www.mpam.mp.br/images/Transpar%C3%AAncia_2023/Maio/NFs/Servi%C3%A7os/NFS_8987_2023_MAPROTEM_9ff48.pdf" TargetMode="External"/><Relationship Id="rId60" Type="http://schemas.openxmlformats.org/officeDocument/2006/relationships/hyperlink" Target="https://www.mpam.mp.br/images/Contratos/2022/Carta_Contrato/CC_05-2022_MP_-_PGJ_596f4.pdf" TargetMode="External"/><Relationship Id="rId81" Type="http://schemas.openxmlformats.org/officeDocument/2006/relationships/hyperlink" Target="https://www.mpam.mp.br/images/CCT_06-2022_-_MP-PGJ_b19f3.pdf" TargetMode="External"/><Relationship Id="rId135" Type="http://schemas.openxmlformats.org/officeDocument/2006/relationships/hyperlink" Target="https://www.mpam.mp.br/images/Transpar%C3%AAncia_2023/Maio/NFs/Servi%C3%A7os/NFS_3466_2023_ECOSEGME_50505.pdf" TargetMode="External"/><Relationship Id="rId156" Type="http://schemas.openxmlformats.org/officeDocument/2006/relationships/hyperlink" Target="https://www.mpam.mp.br/images/Transpar%C3%AAncia_2023/Maio/NFs/Servi%C3%A7os/NFS_85_2023_MOVLEADS_8c631.pdf" TargetMode="External"/><Relationship Id="rId177" Type="http://schemas.openxmlformats.org/officeDocument/2006/relationships/hyperlink" Target="https://www.mpam.mp.br/images/Transpar%C3%AAncia_2023/Maio/NFs/Servi%C3%A7os/NFS_11389_2023_SENCINET_0ab7e.pdf" TargetMode="External"/><Relationship Id="rId198" Type="http://schemas.openxmlformats.org/officeDocument/2006/relationships/hyperlink" Target="https://www.mpam.mp.br/images/Transpar%C3%AAncia_2023/Maio/NFs/Servi%C3%A7os/NFS_2434_2023_VILA_47e80.pdf" TargetMode="External"/><Relationship Id="rId18" Type="http://schemas.openxmlformats.org/officeDocument/2006/relationships/hyperlink" Target="https://www.mpam.mp.br/images/1%C2%BA_TAP_a_CT_n%C2%BA_33-2021_-_MP-PGJ_-_2022.013017_13360.pdf" TargetMode="External"/><Relationship Id="rId39" Type="http://schemas.openxmlformats.org/officeDocument/2006/relationships/hyperlink" Target="https://www.mpam.mp.br/images/1%C2%BA_TAP_a_CCT_n%C2%BA_10-2021_-_MP-PGJ_-_2020.007499_951e2.pdf" TargetMode="External"/><Relationship Id="rId50" Type="http://schemas.openxmlformats.org/officeDocument/2006/relationships/hyperlink" Target="https://www.mpam.mp.br/images/5%C2%BA_TA_ao_CT_04-2018_-_MPE-PGJ_7a147.pdf" TargetMode="External"/><Relationship Id="rId104" Type="http://schemas.openxmlformats.org/officeDocument/2006/relationships/hyperlink" Target="https://www.mpam.mp.br/images/Transpar%C3%AAncia_2023/Maio/NFs/Servi%C3%A7os/NFS_475_2023_DAHORA_b5dfb.pdf" TargetMode="External"/><Relationship Id="rId125" Type="http://schemas.openxmlformats.org/officeDocument/2006/relationships/hyperlink" Target="https://www.mpam.mp.br/images/Transpar%C3%AAncia_2023/Maio/NFs/Servi%C3%A7os/FATURA_220980320232_2023_COSAMA_AUTAZES_39f1c.pdf" TargetMode="External"/><Relationship Id="rId146" Type="http://schemas.openxmlformats.org/officeDocument/2006/relationships/hyperlink" Target="https://www.mpam.mp.br/images/Transpar%C3%AAncia_2023/Maio/NFs/Servi%C3%A7os/NFS_217_2023_F_ALVES_528b1.pdf" TargetMode="External"/><Relationship Id="rId167" Type="http://schemas.openxmlformats.org/officeDocument/2006/relationships/hyperlink" Target="https://www.mpam.mp.br/images/Transpar%C3%AAncia_2023/Maio/NFs/Servi%C3%A7os/FATURA_300039308117_2023_OI_97397.pdf" TargetMode="External"/><Relationship Id="rId188" Type="http://schemas.openxmlformats.org/officeDocument/2006/relationships/hyperlink" Target="https://www.mpam.mp.br/images/Transpar%C3%AAncia_2023/Maio/NFs/Servi%C3%A7os/NFS_522991_2023_SOFTPLAN_fa8f3.pdf" TargetMode="External"/><Relationship Id="rId71" Type="http://schemas.openxmlformats.org/officeDocument/2006/relationships/hyperlink" Target="https://www.mpam.mp.br/images/1%C2%BA_TA_ao_CT_n%C2%BA_8-2021_-_MP-PGJ_e3290.pdf" TargetMode="External"/><Relationship Id="rId92" Type="http://schemas.openxmlformats.org/officeDocument/2006/relationships/hyperlink" Target="https://www.mpam.mp.br/images/Contratos/2022/Aditivos/1%C2%BA_TA_ao_CT_n%C2%BA_13-2021_MP-PGJ_8df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5"/>
  <sheetViews>
    <sheetView tabSelected="1" zoomScale="85" zoomScaleNormal="85" zoomScaleSheetLayoutView="80" workbookViewId="0">
      <selection activeCell="L7" sqref="L7"/>
    </sheetView>
  </sheetViews>
  <sheetFormatPr defaultRowHeight="15"/>
  <cols>
    <col min="1" max="1" width="13.7109375" customWidth="1"/>
    <col min="2" max="2" width="14.7109375" customWidth="1"/>
    <col min="3" max="3" width="17.7109375" customWidth="1"/>
    <col min="4" max="4" width="45.28515625" customWidth="1"/>
    <col min="5" max="5" width="29.5703125" style="2" customWidth="1"/>
    <col min="6" max="6" width="18.7109375" style="3" customWidth="1"/>
    <col min="7" max="7" width="17.140625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1.5703125" customWidth="1"/>
    <col min="13" max="13" width="19" customWidth="1"/>
    <col min="14" max="14" width="14.42578125" customWidth="1"/>
    <col min="16" max="16" width="10.85546875" bestFit="1" customWidth="1"/>
    <col min="17" max="17" width="10.5703125" bestFit="1" customWidth="1"/>
  </cols>
  <sheetData>
    <row r="1" spans="1:13" ht="77.099999999999994" customHeight="1">
      <c r="C1" s="1"/>
      <c r="D1" s="1"/>
      <c r="G1" s="4"/>
      <c r="H1" s="4"/>
      <c r="I1" s="4"/>
      <c r="J1" s="1"/>
    </row>
    <row r="2" spans="1:13" ht="18">
      <c r="A2" s="5" t="str">
        <f>[1]Bens!A2</f>
        <v>MAIO/2023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20.25">
      <c r="A3" s="6" t="s">
        <v>0</v>
      </c>
      <c r="B3" s="6"/>
      <c r="C3" s="6"/>
      <c r="D3" s="6"/>
      <c r="E3" s="6"/>
      <c r="G3" s="4"/>
      <c r="H3" s="4"/>
      <c r="I3" s="4"/>
      <c r="J3" s="1"/>
    </row>
    <row r="5" spans="1:13" ht="18">
      <c r="A5" s="7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3" ht="31.5">
      <c r="A6" s="8" t="s">
        <v>2</v>
      </c>
      <c r="B6" s="8" t="s">
        <v>3</v>
      </c>
      <c r="C6" s="9" t="s">
        <v>4</v>
      </c>
      <c r="D6" s="9" t="s">
        <v>5</v>
      </c>
      <c r="E6" s="8" t="s">
        <v>6</v>
      </c>
      <c r="F6" s="8" t="s">
        <v>7</v>
      </c>
      <c r="G6" s="8" t="s">
        <v>8</v>
      </c>
      <c r="H6" s="10" t="s">
        <v>9</v>
      </c>
      <c r="I6" s="10" t="s">
        <v>10</v>
      </c>
      <c r="J6" s="9" t="s">
        <v>11</v>
      </c>
      <c r="K6" s="9" t="s">
        <v>12</v>
      </c>
      <c r="L6" s="9" t="s">
        <v>13</v>
      </c>
      <c r="M6" s="9" t="s">
        <v>14</v>
      </c>
    </row>
    <row r="7" spans="1:13" s="21" customFormat="1" ht="135">
      <c r="A7" s="11" t="s">
        <v>15</v>
      </c>
      <c r="B7" s="12">
        <v>1</v>
      </c>
      <c r="C7" s="13">
        <v>8703044000190</v>
      </c>
      <c r="D7" s="14" t="s">
        <v>16</v>
      </c>
      <c r="E7" s="15" t="s">
        <v>17</v>
      </c>
      <c r="F7" s="16" t="s">
        <v>18</v>
      </c>
      <c r="G7" s="17">
        <v>45048</v>
      </c>
      <c r="H7" s="18" t="s">
        <v>19</v>
      </c>
      <c r="I7" s="19">
        <v>5000</v>
      </c>
      <c r="J7" s="20">
        <v>45050</v>
      </c>
      <c r="K7" s="14" t="s">
        <v>20</v>
      </c>
      <c r="L7" s="19">
        <v>5000</v>
      </c>
      <c r="M7" s="18" t="s">
        <v>21</v>
      </c>
    </row>
    <row r="8" spans="1:13" s="21" customFormat="1" ht="150">
      <c r="A8" s="11" t="s">
        <v>15</v>
      </c>
      <c r="B8" s="12">
        <v>2</v>
      </c>
      <c r="C8" s="13">
        <v>23032014000192</v>
      </c>
      <c r="D8" s="14" t="s">
        <v>22</v>
      </c>
      <c r="E8" s="22" t="s">
        <v>23</v>
      </c>
      <c r="F8" s="16" t="s">
        <v>24</v>
      </c>
      <c r="G8" s="17">
        <v>45048</v>
      </c>
      <c r="H8" s="18" t="s">
        <v>25</v>
      </c>
      <c r="I8" s="19">
        <v>3788.1</v>
      </c>
      <c r="J8" s="20">
        <v>45050</v>
      </c>
      <c r="K8" s="14" t="s">
        <v>20</v>
      </c>
      <c r="L8" s="23">
        <f>3598.69+189.41</f>
        <v>3788.1</v>
      </c>
      <c r="M8" s="18" t="s">
        <v>26</v>
      </c>
    </row>
    <row r="9" spans="1:13" s="21" customFormat="1" ht="135">
      <c r="A9" s="11" t="s">
        <v>15</v>
      </c>
      <c r="B9" s="12">
        <v>3</v>
      </c>
      <c r="C9" s="13">
        <v>7273545000110</v>
      </c>
      <c r="D9" s="14" t="s">
        <v>27</v>
      </c>
      <c r="E9" s="22" t="s">
        <v>28</v>
      </c>
      <c r="F9" s="16" t="s">
        <v>29</v>
      </c>
      <c r="G9" s="17">
        <v>45048</v>
      </c>
      <c r="H9" s="18" t="s">
        <v>30</v>
      </c>
      <c r="I9" s="19">
        <v>12150</v>
      </c>
      <c r="J9" s="20">
        <v>45050</v>
      </c>
      <c r="K9" s="14" t="s">
        <v>20</v>
      </c>
      <c r="L9" s="23">
        <f>11542.5+607.5</f>
        <v>12150</v>
      </c>
      <c r="M9" s="18" t="s">
        <v>31</v>
      </c>
    </row>
    <row r="10" spans="1:13" s="21" customFormat="1" ht="120">
      <c r="A10" s="11" t="s">
        <v>15</v>
      </c>
      <c r="B10" s="12">
        <v>4</v>
      </c>
      <c r="C10" s="13">
        <v>7244008000223</v>
      </c>
      <c r="D10" s="14" t="s">
        <v>32</v>
      </c>
      <c r="E10" s="22" t="s">
        <v>33</v>
      </c>
      <c r="F10" s="16" t="s">
        <v>34</v>
      </c>
      <c r="G10" s="17">
        <v>45048</v>
      </c>
      <c r="H10" s="18" t="s">
        <v>35</v>
      </c>
      <c r="I10" s="19">
        <v>9000</v>
      </c>
      <c r="J10" s="20">
        <v>45050</v>
      </c>
      <c r="K10" s="14" t="s">
        <v>20</v>
      </c>
      <c r="L10" s="19">
        <v>9000</v>
      </c>
      <c r="M10" s="18" t="s">
        <v>36</v>
      </c>
    </row>
    <row r="11" spans="1:13" s="21" customFormat="1" ht="105">
      <c r="A11" s="11" t="s">
        <v>15</v>
      </c>
      <c r="B11" s="12">
        <v>5</v>
      </c>
      <c r="C11" s="13">
        <v>8584308000133</v>
      </c>
      <c r="D11" s="14" t="s">
        <v>37</v>
      </c>
      <c r="E11" s="22" t="s">
        <v>38</v>
      </c>
      <c r="F11" s="16" t="s">
        <v>39</v>
      </c>
      <c r="G11" s="17">
        <v>45048</v>
      </c>
      <c r="H11" s="18" t="s">
        <v>40</v>
      </c>
      <c r="I11" s="24">
        <v>1100</v>
      </c>
      <c r="J11" s="20">
        <v>45050</v>
      </c>
      <c r="K11" s="14" t="s">
        <v>20</v>
      </c>
      <c r="L11" s="23">
        <f>1045+55</f>
        <v>1100</v>
      </c>
      <c r="M11" s="18" t="s">
        <v>41</v>
      </c>
    </row>
    <row r="12" spans="1:13" s="21" customFormat="1" ht="120">
      <c r="A12" s="11" t="s">
        <v>15</v>
      </c>
      <c r="B12" s="12">
        <v>6</v>
      </c>
      <c r="C12" s="13">
        <v>4407920000180</v>
      </c>
      <c r="D12" s="14" t="s">
        <v>42</v>
      </c>
      <c r="E12" s="22" t="s">
        <v>43</v>
      </c>
      <c r="F12" s="16" t="s">
        <v>44</v>
      </c>
      <c r="G12" s="17">
        <v>45048</v>
      </c>
      <c r="H12" s="18" t="s">
        <v>45</v>
      </c>
      <c r="I12" s="24">
        <v>3263.97</v>
      </c>
      <c r="J12" s="20">
        <v>45050</v>
      </c>
      <c r="K12" s="14" t="s">
        <v>20</v>
      </c>
      <c r="L12" s="23">
        <f>3100.77+163.2</f>
        <v>3263.97</v>
      </c>
      <c r="M12" s="18" t="s">
        <v>46</v>
      </c>
    </row>
    <row r="13" spans="1:13" s="21" customFormat="1" ht="120">
      <c r="A13" s="11" t="s">
        <v>15</v>
      </c>
      <c r="B13" s="12">
        <v>7</v>
      </c>
      <c r="C13" s="13">
        <v>4407920000180</v>
      </c>
      <c r="D13" s="14" t="s">
        <v>42</v>
      </c>
      <c r="E13" s="22" t="s">
        <v>47</v>
      </c>
      <c r="F13" s="16" t="s">
        <v>48</v>
      </c>
      <c r="G13" s="17">
        <v>45048</v>
      </c>
      <c r="H13" s="18" t="s">
        <v>49</v>
      </c>
      <c r="I13" s="19">
        <v>16241.57</v>
      </c>
      <c r="J13" s="20">
        <v>45050</v>
      </c>
      <c r="K13" s="14" t="s">
        <v>20</v>
      </c>
      <c r="L13" s="23">
        <f>15429.49+812.08</f>
        <v>16241.57</v>
      </c>
      <c r="M13" s="18" t="s">
        <v>50</v>
      </c>
    </row>
    <row r="14" spans="1:13" s="21" customFormat="1" ht="135">
      <c r="A14" s="11" t="s">
        <v>15</v>
      </c>
      <c r="B14" s="12">
        <v>8</v>
      </c>
      <c r="C14" s="13">
        <v>8329433000105</v>
      </c>
      <c r="D14" s="14" t="s">
        <v>51</v>
      </c>
      <c r="E14" s="22" t="s">
        <v>52</v>
      </c>
      <c r="F14" s="16" t="s">
        <v>53</v>
      </c>
      <c r="G14" s="17">
        <v>45048</v>
      </c>
      <c r="H14" s="18" t="s">
        <v>54</v>
      </c>
      <c r="I14" s="19">
        <v>3100</v>
      </c>
      <c r="J14" s="20">
        <v>45050</v>
      </c>
      <c r="K14" s="14" t="s">
        <v>20</v>
      </c>
      <c r="L14" s="19">
        <v>3100</v>
      </c>
      <c r="M14" s="18" t="s">
        <v>55</v>
      </c>
    </row>
    <row r="15" spans="1:13" s="21" customFormat="1" ht="135">
      <c r="A15" s="11" t="s">
        <v>15</v>
      </c>
      <c r="B15" s="12">
        <v>9</v>
      </c>
      <c r="C15" s="13">
        <v>8329433000105</v>
      </c>
      <c r="D15" s="14" t="s">
        <v>51</v>
      </c>
      <c r="E15" s="22" t="s">
        <v>56</v>
      </c>
      <c r="F15" s="16" t="s">
        <v>57</v>
      </c>
      <c r="G15" s="17">
        <v>45048</v>
      </c>
      <c r="H15" s="18" t="s">
        <v>58</v>
      </c>
      <c r="I15" s="19">
        <v>1300</v>
      </c>
      <c r="J15" s="20">
        <v>45050</v>
      </c>
      <c r="K15" s="14" t="s">
        <v>20</v>
      </c>
      <c r="L15" s="19">
        <v>1300</v>
      </c>
      <c r="M15" s="18" t="s">
        <v>55</v>
      </c>
    </row>
    <row r="16" spans="1:13" s="21" customFormat="1" ht="120">
      <c r="A16" s="11" t="s">
        <v>15</v>
      </c>
      <c r="B16" s="12">
        <v>10</v>
      </c>
      <c r="C16" s="13">
        <v>7244008000223</v>
      </c>
      <c r="D16" s="14" t="s">
        <v>32</v>
      </c>
      <c r="E16" s="22" t="s">
        <v>59</v>
      </c>
      <c r="F16" s="16" t="s">
        <v>60</v>
      </c>
      <c r="G16" s="17">
        <v>45048</v>
      </c>
      <c r="H16" s="18" t="s">
        <v>61</v>
      </c>
      <c r="I16" s="24">
        <v>894.03</v>
      </c>
      <c r="J16" s="20">
        <v>45050</v>
      </c>
      <c r="K16" s="14" t="s">
        <v>20</v>
      </c>
      <c r="L16" s="24">
        <v>894.03</v>
      </c>
      <c r="M16" s="18" t="s">
        <v>62</v>
      </c>
    </row>
    <row r="17" spans="1:13" s="21" customFormat="1" ht="165">
      <c r="A17" s="11" t="s">
        <v>15</v>
      </c>
      <c r="B17" s="12">
        <v>11</v>
      </c>
      <c r="C17" s="13">
        <v>2593165000140</v>
      </c>
      <c r="D17" s="14" t="s">
        <v>63</v>
      </c>
      <c r="E17" s="22" t="s">
        <v>64</v>
      </c>
      <c r="F17" s="16" t="s">
        <v>65</v>
      </c>
      <c r="G17" s="17">
        <v>45048</v>
      </c>
      <c r="H17" s="18" t="s">
        <v>66</v>
      </c>
      <c r="I17" s="19">
        <v>96900</v>
      </c>
      <c r="J17" s="20">
        <v>45050</v>
      </c>
      <c r="K17" s="14" t="s">
        <v>20</v>
      </c>
      <c r="L17" s="23">
        <f>95446.5+1453.5</f>
        <v>96900</v>
      </c>
      <c r="M17" s="18" t="s">
        <v>67</v>
      </c>
    </row>
    <row r="18" spans="1:13" s="21" customFormat="1" ht="120">
      <c r="A18" s="11" t="s">
        <v>15</v>
      </c>
      <c r="B18" s="12">
        <v>12</v>
      </c>
      <c r="C18" s="13">
        <v>7244008000223</v>
      </c>
      <c r="D18" s="14" t="s">
        <v>32</v>
      </c>
      <c r="E18" s="22" t="s">
        <v>68</v>
      </c>
      <c r="F18" s="16" t="s">
        <v>69</v>
      </c>
      <c r="G18" s="17">
        <v>45048</v>
      </c>
      <c r="H18" s="18" t="s">
        <v>70</v>
      </c>
      <c r="I18" s="24">
        <v>2458.6</v>
      </c>
      <c r="J18" s="20">
        <v>45050</v>
      </c>
      <c r="K18" s="14" t="s">
        <v>20</v>
      </c>
      <c r="L18" s="24">
        <v>2458.6</v>
      </c>
      <c r="M18" s="18" t="s">
        <v>62</v>
      </c>
    </row>
    <row r="19" spans="1:13" s="21" customFormat="1" ht="120">
      <c r="A19" s="11" t="s">
        <v>15</v>
      </c>
      <c r="B19" s="12">
        <v>13</v>
      </c>
      <c r="C19" s="13">
        <v>7244008000223</v>
      </c>
      <c r="D19" s="14" t="s">
        <v>32</v>
      </c>
      <c r="E19" s="25" t="s">
        <v>71</v>
      </c>
      <c r="F19" s="16" t="s">
        <v>72</v>
      </c>
      <c r="G19" s="17">
        <v>45048</v>
      </c>
      <c r="H19" s="18" t="s">
        <v>73</v>
      </c>
      <c r="I19" s="19">
        <v>3352.63</v>
      </c>
      <c r="J19" s="20">
        <v>45050</v>
      </c>
      <c r="K19" s="14" t="s">
        <v>20</v>
      </c>
      <c r="L19" s="19">
        <v>3352.63</v>
      </c>
      <c r="M19" s="18" t="s">
        <v>74</v>
      </c>
    </row>
    <row r="20" spans="1:13" s="21" customFormat="1" ht="150">
      <c r="A20" s="11" t="s">
        <v>15</v>
      </c>
      <c r="B20" s="12">
        <v>14</v>
      </c>
      <c r="C20" s="13">
        <v>5885398000104</v>
      </c>
      <c r="D20" s="14" t="s">
        <v>75</v>
      </c>
      <c r="E20" s="22" t="s">
        <v>76</v>
      </c>
      <c r="F20" s="16" t="s">
        <v>77</v>
      </c>
      <c r="G20" s="17">
        <v>45049</v>
      </c>
      <c r="H20" s="18" t="s">
        <v>78</v>
      </c>
      <c r="I20" s="24">
        <v>2275.63</v>
      </c>
      <c r="J20" s="17">
        <v>45050</v>
      </c>
      <c r="K20" s="14" t="s">
        <v>20</v>
      </c>
      <c r="L20" s="23">
        <f>2161.85+113.78</f>
        <v>2275.63</v>
      </c>
      <c r="M20" s="18" t="s">
        <v>79</v>
      </c>
    </row>
    <row r="21" spans="1:13" s="21" customFormat="1" ht="120">
      <c r="A21" s="11" t="s">
        <v>15</v>
      </c>
      <c r="B21" s="12">
        <v>15</v>
      </c>
      <c r="C21" s="13">
        <v>12715889000172</v>
      </c>
      <c r="D21" s="14" t="s">
        <v>80</v>
      </c>
      <c r="E21" s="25" t="s">
        <v>81</v>
      </c>
      <c r="F21" s="26" t="s">
        <v>82</v>
      </c>
      <c r="G21" s="17">
        <v>45049</v>
      </c>
      <c r="H21" s="18" t="s">
        <v>83</v>
      </c>
      <c r="I21" s="19">
        <v>4389.72</v>
      </c>
      <c r="J21" s="20">
        <v>45050</v>
      </c>
      <c r="K21" s="14" t="s">
        <v>20</v>
      </c>
      <c r="L21" s="23">
        <f>4170.23+219.49</f>
        <v>4389.7199999999993</v>
      </c>
      <c r="M21" s="18" t="s">
        <v>84</v>
      </c>
    </row>
    <row r="22" spans="1:13" s="21" customFormat="1" ht="105">
      <c r="A22" s="11" t="s">
        <v>15</v>
      </c>
      <c r="B22" s="12">
        <v>16</v>
      </c>
      <c r="C22" s="13">
        <v>4320180000140</v>
      </c>
      <c r="D22" s="14" t="s">
        <v>85</v>
      </c>
      <c r="E22" s="22" t="s">
        <v>86</v>
      </c>
      <c r="F22" s="27" t="s">
        <v>87</v>
      </c>
      <c r="G22" s="17">
        <v>45049</v>
      </c>
      <c r="H22" s="18" t="s">
        <v>88</v>
      </c>
      <c r="I22" s="19">
        <v>127</v>
      </c>
      <c r="J22" s="17">
        <v>45050</v>
      </c>
      <c r="K22" s="14" t="s">
        <v>20</v>
      </c>
      <c r="L22" s="19">
        <v>127</v>
      </c>
      <c r="M22" s="18" t="s">
        <v>89</v>
      </c>
    </row>
    <row r="23" spans="1:13" s="21" customFormat="1" ht="90">
      <c r="A23" s="11" t="s">
        <v>15</v>
      </c>
      <c r="B23" s="12">
        <v>17</v>
      </c>
      <c r="C23" s="13">
        <v>11114463000109</v>
      </c>
      <c r="D23" s="14" t="s">
        <v>90</v>
      </c>
      <c r="E23" s="28" t="s">
        <v>91</v>
      </c>
      <c r="F23" s="16" t="s">
        <v>92</v>
      </c>
      <c r="G23" s="17">
        <v>45049</v>
      </c>
      <c r="H23" s="18" t="s">
        <v>93</v>
      </c>
      <c r="I23" s="19">
        <v>775</v>
      </c>
      <c r="J23" s="17">
        <v>45050</v>
      </c>
      <c r="K23" s="14" t="s">
        <v>20</v>
      </c>
      <c r="L23" s="23">
        <v>775</v>
      </c>
      <c r="M23" s="18" t="s">
        <v>94</v>
      </c>
    </row>
    <row r="24" spans="1:13" s="21" customFormat="1" ht="90">
      <c r="A24" s="11" t="s">
        <v>15</v>
      </c>
      <c r="B24" s="12">
        <v>18</v>
      </c>
      <c r="C24" s="13">
        <v>82845322000104</v>
      </c>
      <c r="D24" s="14" t="s">
        <v>95</v>
      </c>
      <c r="E24" s="22" t="s">
        <v>96</v>
      </c>
      <c r="F24" s="27" t="s">
        <v>97</v>
      </c>
      <c r="G24" s="17">
        <v>45049</v>
      </c>
      <c r="H24" s="18" t="s">
        <v>98</v>
      </c>
      <c r="I24" s="19">
        <v>46098.87</v>
      </c>
      <c r="J24" s="17">
        <v>45050</v>
      </c>
      <c r="K24" s="14" t="s">
        <v>20</v>
      </c>
      <c r="L24" s="23">
        <f>45407.39+691.48</f>
        <v>46098.87</v>
      </c>
      <c r="M24" s="18" t="s">
        <v>99</v>
      </c>
    </row>
    <row r="25" spans="1:13" s="21" customFormat="1" ht="105">
      <c r="A25" s="11" t="s">
        <v>15</v>
      </c>
      <c r="B25" s="12">
        <v>19</v>
      </c>
      <c r="C25" s="13">
        <v>82845322000104</v>
      </c>
      <c r="D25" s="14" t="s">
        <v>95</v>
      </c>
      <c r="E25" s="25" t="s">
        <v>100</v>
      </c>
      <c r="F25" s="27" t="s">
        <v>101</v>
      </c>
      <c r="G25" s="17">
        <v>45049</v>
      </c>
      <c r="H25" s="18" t="s">
        <v>102</v>
      </c>
      <c r="I25" s="19">
        <v>109488.83</v>
      </c>
      <c r="J25" s="17">
        <v>45050</v>
      </c>
      <c r="K25" s="14" t="s">
        <v>20</v>
      </c>
      <c r="L25" s="23">
        <f>107846.5+1642.33</f>
        <v>109488.83</v>
      </c>
      <c r="M25" s="18" t="s">
        <v>103</v>
      </c>
    </row>
    <row r="26" spans="1:13" s="21" customFormat="1" ht="135">
      <c r="A26" s="11" t="s">
        <v>15</v>
      </c>
      <c r="B26" s="12">
        <v>20</v>
      </c>
      <c r="C26" s="13">
        <v>7244008000223</v>
      </c>
      <c r="D26" s="29" t="s">
        <v>104</v>
      </c>
      <c r="E26" s="25" t="s">
        <v>105</v>
      </c>
      <c r="F26" s="16" t="s">
        <v>106</v>
      </c>
      <c r="G26" s="17">
        <v>45050</v>
      </c>
      <c r="H26" s="18" t="s">
        <v>107</v>
      </c>
      <c r="I26" s="19">
        <v>9000</v>
      </c>
      <c r="J26" s="17">
        <v>45054</v>
      </c>
      <c r="K26" s="14" t="s">
        <v>20</v>
      </c>
      <c r="L26" s="19">
        <v>9000</v>
      </c>
      <c r="M26" s="18" t="s">
        <v>108</v>
      </c>
    </row>
    <row r="27" spans="1:13" s="21" customFormat="1" ht="135">
      <c r="A27" s="11" t="s">
        <v>15</v>
      </c>
      <c r="B27" s="12">
        <v>21</v>
      </c>
      <c r="C27" s="13">
        <v>8329433000105</v>
      </c>
      <c r="D27" s="29" t="s">
        <v>109</v>
      </c>
      <c r="E27" s="22" t="s">
        <v>110</v>
      </c>
      <c r="F27" s="16" t="s">
        <v>111</v>
      </c>
      <c r="G27" s="17">
        <v>45050</v>
      </c>
      <c r="H27" s="18" t="s">
        <v>112</v>
      </c>
      <c r="I27" s="24">
        <v>3900</v>
      </c>
      <c r="J27" s="17">
        <v>45054</v>
      </c>
      <c r="K27" s="14" t="s">
        <v>20</v>
      </c>
      <c r="L27" s="24">
        <v>3900</v>
      </c>
      <c r="M27" s="18" t="s">
        <v>113</v>
      </c>
    </row>
    <row r="28" spans="1:13" s="21" customFormat="1" ht="120">
      <c r="A28" s="11" t="s">
        <v>15</v>
      </c>
      <c r="B28" s="12">
        <v>22</v>
      </c>
      <c r="C28" s="13">
        <v>4407920000180</v>
      </c>
      <c r="D28" s="14" t="s">
        <v>42</v>
      </c>
      <c r="E28" s="22" t="s">
        <v>114</v>
      </c>
      <c r="F28" s="16" t="s">
        <v>115</v>
      </c>
      <c r="G28" s="17">
        <v>45050</v>
      </c>
      <c r="H28" s="18" t="s">
        <v>116</v>
      </c>
      <c r="I28" s="23">
        <f>26770.99+1409</f>
        <v>28179.99</v>
      </c>
      <c r="J28" s="17">
        <v>45054</v>
      </c>
      <c r="K28" s="14" t="s">
        <v>20</v>
      </c>
      <c r="L28" s="23">
        <f>26770.99+1409</f>
        <v>28179.99</v>
      </c>
      <c r="M28" s="18" t="s">
        <v>117</v>
      </c>
    </row>
    <row r="29" spans="1:13" s="21" customFormat="1" ht="120">
      <c r="A29" s="11" t="s">
        <v>15</v>
      </c>
      <c r="B29" s="12">
        <v>23</v>
      </c>
      <c r="C29" s="13">
        <v>4407920000180</v>
      </c>
      <c r="D29" s="14" t="s">
        <v>42</v>
      </c>
      <c r="E29" s="22" t="s">
        <v>118</v>
      </c>
      <c r="F29" s="16" t="s">
        <v>119</v>
      </c>
      <c r="G29" s="17">
        <v>45050</v>
      </c>
      <c r="H29" s="18" t="s">
        <v>120</v>
      </c>
      <c r="I29" s="19">
        <v>18441.419999999998</v>
      </c>
      <c r="J29" s="17">
        <v>45054</v>
      </c>
      <c r="K29" s="14" t="s">
        <v>20</v>
      </c>
      <c r="L29" s="23">
        <f>17519.35+922.07</f>
        <v>18441.419999999998</v>
      </c>
      <c r="M29" s="18" t="s">
        <v>121</v>
      </c>
    </row>
    <row r="30" spans="1:13" s="21" customFormat="1" ht="135">
      <c r="A30" s="11" t="s">
        <v>15</v>
      </c>
      <c r="B30" s="12">
        <v>24</v>
      </c>
      <c r="C30" s="13">
        <v>82845322000104</v>
      </c>
      <c r="D30" s="14" t="s">
        <v>95</v>
      </c>
      <c r="E30" s="22" t="s">
        <v>122</v>
      </c>
      <c r="F30" s="27" t="s">
        <v>123</v>
      </c>
      <c r="G30" s="17">
        <v>45050</v>
      </c>
      <c r="H30" s="18" t="s">
        <v>124</v>
      </c>
      <c r="I30" s="19">
        <v>62047.66</v>
      </c>
      <c r="J30" s="17">
        <v>45054</v>
      </c>
      <c r="K30" s="14" t="s">
        <v>20</v>
      </c>
      <c r="L30" s="23">
        <f>61116.95+930.71</f>
        <v>62047.659999999996</v>
      </c>
      <c r="M30" s="18" t="s">
        <v>125</v>
      </c>
    </row>
    <row r="31" spans="1:13" s="21" customFormat="1" ht="120">
      <c r="A31" s="11" t="s">
        <v>15</v>
      </c>
      <c r="B31" s="12">
        <v>25</v>
      </c>
      <c r="C31" s="13">
        <v>33179565000137</v>
      </c>
      <c r="D31" s="14" t="s">
        <v>126</v>
      </c>
      <c r="E31" s="22" t="s">
        <v>127</v>
      </c>
      <c r="F31" s="16" t="s">
        <v>128</v>
      </c>
      <c r="G31" s="17">
        <v>45050</v>
      </c>
      <c r="H31" s="18" t="s">
        <v>129</v>
      </c>
      <c r="I31" s="24">
        <v>2724</v>
      </c>
      <c r="J31" s="17">
        <v>45054</v>
      </c>
      <c r="K31" s="14" t="s">
        <v>20</v>
      </c>
      <c r="L31" s="24">
        <v>2724</v>
      </c>
      <c r="M31" s="18" t="s">
        <v>130</v>
      </c>
    </row>
    <row r="32" spans="1:13" s="21" customFormat="1" ht="135">
      <c r="A32" s="11" t="s">
        <v>15</v>
      </c>
      <c r="B32" s="12">
        <v>26</v>
      </c>
      <c r="C32" s="13">
        <v>82845322000104</v>
      </c>
      <c r="D32" s="29" t="s">
        <v>95</v>
      </c>
      <c r="E32" s="25" t="s">
        <v>131</v>
      </c>
      <c r="F32" s="30" t="s">
        <v>132</v>
      </c>
      <c r="G32" s="17">
        <v>45050</v>
      </c>
      <c r="H32" s="18" t="s">
        <v>133</v>
      </c>
      <c r="I32" s="19">
        <v>51220.97</v>
      </c>
      <c r="J32" s="17">
        <v>45054</v>
      </c>
      <c r="K32" s="14" t="s">
        <v>20</v>
      </c>
      <c r="L32" s="23">
        <f>50452.66+768.31</f>
        <v>51220.97</v>
      </c>
      <c r="M32" s="18" t="s">
        <v>134</v>
      </c>
    </row>
    <row r="33" spans="1:13" s="21" customFormat="1" ht="120">
      <c r="A33" s="11" t="s">
        <v>15</v>
      </c>
      <c r="B33" s="12">
        <v>27</v>
      </c>
      <c r="C33" s="13">
        <v>33179565000137</v>
      </c>
      <c r="D33" s="14" t="s">
        <v>135</v>
      </c>
      <c r="E33" s="22" t="s">
        <v>136</v>
      </c>
      <c r="F33" s="16" t="s">
        <v>137</v>
      </c>
      <c r="G33" s="17">
        <v>45050</v>
      </c>
      <c r="H33" s="18" t="s">
        <v>138</v>
      </c>
      <c r="I33" s="19">
        <v>8172</v>
      </c>
      <c r="J33" s="17">
        <v>45054</v>
      </c>
      <c r="K33" s="14" t="s">
        <v>20</v>
      </c>
      <c r="L33" s="19">
        <v>8172</v>
      </c>
      <c r="M33" s="18" t="s">
        <v>139</v>
      </c>
    </row>
    <row r="34" spans="1:13" s="21" customFormat="1" ht="135">
      <c r="A34" s="11" t="s">
        <v>15</v>
      </c>
      <c r="B34" s="12">
        <v>28</v>
      </c>
      <c r="C34" s="13">
        <v>82845322000104</v>
      </c>
      <c r="D34" s="14" t="s">
        <v>95</v>
      </c>
      <c r="E34" s="22" t="s">
        <v>140</v>
      </c>
      <c r="F34" s="27" t="s">
        <v>141</v>
      </c>
      <c r="G34" s="17">
        <v>45050</v>
      </c>
      <c r="H34" s="18" t="s">
        <v>142</v>
      </c>
      <c r="I34" s="19">
        <v>109488.83</v>
      </c>
      <c r="J34" s="17">
        <v>45054</v>
      </c>
      <c r="K34" s="14" t="s">
        <v>20</v>
      </c>
      <c r="L34" s="23">
        <f>107846.5+1642.33</f>
        <v>109488.83</v>
      </c>
      <c r="M34" s="18" t="s">
        <v>143</v>
      </c>
    </row>
    <row r="35" spans="1:13" s="21" customFormat="1" ht="120">
      <c r="A35" s="11" t="s">
        <v>15</v>
      </c>
      <c r="B35" s="12">
        <v>29</v>
      </c>
      <c r="C35" s="13">
        <v>492578000102</v>
      </c>
      <c r="D35" s="14" t="s">
        <v>144</v>
      </c>
      <c r="E35" s="22" t="s">
        <v>145</v>
      </c>
      <c r="F35" s="16" t="s">
        <v>146</v>
      </c>
      <c r="G35" s="17">
        <v>45050</v>
      </c>
      <c r="H35" s="18" t="s">
        <v>147</v>
      </c>
      <c r="I35" s="24">
        <v>2703.33</v>
      </c>
      <c r="J35" s="17">
        <v>45054</v>
      </c>
      <c r="K35" s="14" t="s">
        <v>20</v>
      </c>
      <c r="L35" s="23">
        <f>2583.84+119.49</f>
        <v>2703.33</v>
      </c>
      <c r="M35" s="18" t="s">
        <v>148</v>
      </c>
    </row>
    <row r="36" spans="1:13" s="21" customFormat="1" ht="150">
      <c r="A36" s="11" t="s">
        <v>15</v>
      </c>
      <c r="B36" s="12">
        <v>30</v>
      </c>
      <c r="C36" s="13">
        <v>82845322000104</v>
      </c>
      <c r="D36" s="14" t="s">
        <v>95</v>
      </c>
      <c r="E36" s="22" t="s">
        <v>149</v>
      </c>
      <c r="F36" s="27" t="s">
        <v>150</v>
      </c>
      <c r="G36" s="17">
        <v>45050</v>
      </c>
      <c r="H36" s="18" t="s">
        <v>151</v>
      </c>
      <c r="I36" s="24">
        <v>95097.53</v>
      </c>
      <c r="J36" s="17">
        <v>45054</v>
      </c>
      <c r="K36" s="14" t="s">
        <v>20</v>
      </c>
      <c r="L36" s="23">
        <f>93671.07+1426.46</f>
        <v>95097.530000000013</v>
      </c>
      <c r="M36" s="18" t="s">
        <v>152</v>
      </c>
    </row>
    <row r="37" spans="1:13" s="21" customFormat="1" ht="120">
      <c r="A37" s="11" t="s">
        <v>15</v>
      </c>
      <c r="B37" s="12">
        <v>31</v>
      </c>
      <c r="C37" s="13">
        <v>8584308000133</v>
      </c>
      <c r="D37" s="14" t="s">
        <v>153</v>
      </c>
      <c r="E37" s="22" t="s">
        <v>154</v>
      </c>
      <c r="F37" s="16" t="s">
        <v>155</v>
      </c>
      <c r="G37" s="17">
        <v>45050</v>
      </c>
      <c r="H37" s="18" t="s">
        <v>156</v>
      </c>
      <c r="I37" s="19">
        <v>1100</v>
      </c>
      <c r="J37" s="17">
        <v>45054</v>
      </c>
      <c r="K37" s="14" t="s">
        <v>20</v>
      </c>
      <c r="L37" s="23">
        <f>1045+55</f>
        <v>1100</v>
      </c>
      <c r="M37" s="18" t="s">
        <v>157</v>
      </c>
    </row>
    <row r="38" spans="1:13" s="21" customFormat="1" ht="135">
      <c r="A38" s="11" t="s">
        <v>15</v>
      </c>
      <c r="B38" s="12">
        <v>32</v>
      </c>
      <c r="C38" s="13">
        <v>82845322000104</v>
      </c>
      <c r="D38" s="14" t="s">
        <v>95</v>
      </c>
      <c r="E38" s="22" t="s">
        <v>158</v>
      </c>
      <c r="F38" s="27" t="s">
        <v>159</v>
      </c>
      <c r="G38" s="17">
        <v>45050</v>
      </c>
      <c r="H38" s="18" t="s">
        <v>160</v>
      </c>
      <c r="I38" s="19">
        <v>62047.66</v>
      </c>
      <c r="J38" s="17">
        <v>45054</v>
      </c>
      <c r="K38" s="14" t="s">
        <v>20</v>
      </c>
      <c r="L38" s="23">
        <f>61116.95+930.71</f>
        <v>62047.659999999996</v>
      </c>
      <c r="M38" s="18" t="s">
        <v>161</v>
      </c>
    </row>
    <row r="39" spans="1:13" s="21" customFormat="1" ht="150">
      <c r="A39" s="11" t="s">
        <v>15</v>
      </c>
      <c r="B39" s="12">
        <v>33</v>
      </c>
      <c r="C39" s="13">
        <v>82845322000104</v>
      </c>
      <c r="D39" s="14" t="s">
        <v>95</v>
      </c>
      <c r="E39" s="22" t="s">
        <v>162</v>
      </c>
      <c r="F39" s="27" t="s">
        <v>163</v>
      </c>
      <c r="G39" s="17">
        <v>45050</v>
      </c>
      <c r="H39" s="18" t="s">
        <v>164</v>
      </c>
      <c r="I39" s="19">
        <v>95097.53</v>
      </c>
      <c r="J39" s="17">
        <v>45054</v>
      </c>
      <c r="K39" s="14" t="s">
        <v>20</v>
      </c>
      <c r="L39" s="23">
        <f>93671.07+1426.46</f>
        <v>95097.530000000013</v>
      </c>
      <c r="M39" s="18" t="s">
        <v>165</v>
      </c>
    </row>
    <row r="40" spans="1:13" s="21" customFormat="1" ht="150">
      <c r="A40" s="11" t="s">
        <v>15</v>
      </c>
      <c r="B40" s="12">
        <v>34</v>
      </c>
      <c r="C40" s="13">
        <v>35486862000150</v>
      </c>
      <c r="D40" s="14" t="s">
        <v>166</v>
      </c>
      <c r="E40" s="22" t="s">
        <v>167</v>
      </c>
      <c r="F40" s="16" t="s">
        <v>168</v>
      </c>
      <c r="G40" s="17">
        <v>45051</v>
      </c>
      <c r="H40" s="18" t="s">
        <v>169</v>
      </c>
      <c r="I40" s="24">
        <v>4404.16</v>
      </c>
      <c r="J40" s="17">
        <v>45054</v>
      </c>
      <c r="K40" s="14" t="s">
        <v>20</v>
      </c>
      <c r="L40" s="23">
        <f>4183.95+220.21</f>
        <v>4404.16</v>
      </c>
      <c r="M40" s="18" t="s">
        <v>170</v>
      </c>
    </row>
    <row r="41" spans="1:13" s="21" customFormat="1" ht="120">
      <c r="A41" s="11" t="s">
        <v>15</v>
      </c>
      <c r="B41" s="12">
        <v>35</v>
      </c>
      <c r="C41" s="13">
        <v>76535764000143</v>
      </c>
      <c r="D41" s="14" t="s">
        <v>171</v>
      </c>
      <c r="E41" s="25" t="s">
        <v>172</v>
      </c>
      <c r="F41" s="30" t="s">
        <v>173</v>
      </c>
      <c r="G41" s="17">
        <v>45051</v>
      </c>
      <c r="H41" s="18" t="s">
        <v>174</v>
      </c>
      <c r="I41" s="19">
        <v>36.950000000000003</v>
      </c>
      <c r="J41" s="17">
        <v>45054</v>
      </c>
      <c r="K41" s="14" t="s">
        <v>20</v>
      </c>
      <c r="L41" s="19">
        <v>36.950000000000003</v>
      </c>
      <c r="M41" s="18" t="s">
        <v>175</v>
      </c>
    </row>
    <row r="42" spans="1:13" s="21" customFormat="1" ht="135">
      <c r="A42" s="11" t="s">
        <v>15</v>
      </c>
      <c r="B42" s="12">
        <v>36</v>
      </c>
      <c r="C42" s="13">
        <v>76535764000143</v>
      </c>
      <c r="D42" s="14" t="s">
        <v>171</v>
      </c>
      <c r="E42" s="25" t="s">
        <v>176</v>
      </c>
      <c r="F42" s="30" t="s">
        <v>173</v>
      </c>
      <c r="G42" s="17">
        <v>45051</v>
      </c>
      <c r="H42" s="18" t="s">
        <v>177</v>
      </c>
      <c r="I42" s="19">
        <v>4074.89</v>
      </c>
      <c r="J42" s="17">
        <v>45054</v>
      </c>
      <c r="K42" s="14" t="s">
        <v>20</v>
      </c>
      <c r="L42" s="19">
        <v>4074.89</v>
      </c>
      <c r="M42" s="18" t="s">
        <v>175</v>
      </c>
    </row>
    <row r="43" spans="1:13" s="21" customFormat="1" ht="135">
      <c r="A43" s="11" t="s">
        <v>15</v>
      </c>
      <c r="B43" s="12">
        <v>37</v>
      </c>
      <c r="C43" s="13">
        <v>10181964000137</v>
      </c>
      <c r="D43" s="14" t="s">
        <v>178</v>
      </c>
      <c r="E43" s="25" t="s">
        <v>179</v>
      </c>
      <c r="F43" s="26" t="s">
        <v>180</v>
      </c>
      <c r="G43" s="17">
        <v>45051</v>
      </c>
      <c r="H43" s="18" t="s">
        <v>181</v>
      </c>
      <c r="I43" s="19">
        <v>82020.600000000006</v>
      </c>
      <c r="J43" s="17">
        <v>45054</v>
      </c>
      <c r="K43" s="14" t="s">
        <v>20</v>
      </c>
      <c r="L43" s="19">
        <v>82020.600000000006</v>
      </c>
      <c r="M43" s="18" t="s">
        <v>182</v>
      </c>
    </row>
    <row r="44" spans="1:13" s="21" customFormat="1" ht="105">
      <c r="A44" s="11" t="s">
        <v>15</v>
      </c>
      <c r="B44" s="12">
        <v>38</v>
      </c>
      <c r="C44" s="13">
        <v>4301769000109</v>
      </c>
      <c r="D44" s="14" t="s">
        <v>183</v>
      </c>
      <c r="E44" s="25" t="s">
        <v>184</v>
      </c>
      <c r="F44" s="30" t="s">
        <v>185</v>
      </c>
      <c r="G44" s="17">
        <v>45051</v>
      </c>
      <c r="H44" s="18" t="s">
        <v>186</v>
      </c>
      <c r="I44" s="19">
        <v>7205.13</v>
      </c>
      <c r="J44" s="17">
        <v>45054</v>
      </c>
      <c r="K44" s="14" t="s">
        <v>20</v>
      </c>
      <c r="L44" s="19">
        <v>7205.13</v>
      </c>
      <c r="M44" s="18" t="s">
        <v>187</v>
      </c>
    </row>
    <row r="45" spans="1:13" s="21" customFormat="1" ht="135">
      <c r="A45" s="11" t="s">
        <v>15</v>
      </c>
      <c r="B45" s="12">
        <v>39</v>
      </c>
      <c r="C45" s="13">
        <v>17615848000128</v>
      </c>
      <c r="D45" s="14" t="s">
        <v>188</v>
      </c>
      <c r="E45" s="31" t="s">
        <v>189</v>
      </c>
      <c r="F45" s="26" t="s">
        <v>190</v>
      </c>
      <c r="G45" s="17">
        <v>45051</v>
      </c>
      <c r="H45" s="18" t="s">
        <v>191</v>
      </c>
      <c r="I45" s="19">
        <v>4235</v>
      </c>
      <c r="J45" s="17">
        <v>45054</v>
      </c>
      <c r="K45" s="14" t="s">
        <v>20</v>
      </c>
      <c r="L45" s="19">
        <v>4235</v>
      </c>
      <c r="M45" s="18" t="s">
        <v>192</v>
      </c>
    </row>
    <row r="46" spans="1:13" s="21" customFormat="1" ht="135">
      <c r="A46" s="11" t="s">
        <v>15</v>
      </c>
      <c r="B46" s="12">
        <v>40</v>
      </c>
      <c r="C46" s="13">
        <v>76535764000143</v>
      </c>
      <c r="D46" s="14" t="s">
        <v>171</v>
      </c>
      <c r="E46" s="25" t="s">
        <v>193</v>
      </c>
      <c r="F46" s="30" t="s">
        <v>194</v>
      </c>
      <c r="G46" s="17">
        <v>45054</v>
      </c>
      <c r="H46" s="18" t="s">
        <v>195</v>
      </c>
      <c r="I46" s="19">
        <v>146.79</v>
      </c>
      <c r="J46" s="17">
        <v>45057</v>
      </c>
      <c r="K46" s="14" t="s">
        <v>20</v>
      </c>
      <c r="L46" s="19">
        <v>146.79</v>
      </c>
      <c r="M46" s="18" t="s">
        <v>196</v>
      </c>
    </row>
    <row r="47" spans="1:13" s="21" customFormat="1" ht="135">
      <c r="A47" s="11" t="s">
        <v>15</v>
      </c>
      <c r="B47" s="12">
        <v>41</v>
      </c>
      <c r="C47" s="13">
        <v>76535764000143</v>
      </c>
      <c r="D47" s="14" t="s">
        <v>171</v>
      </c>
      <c r="E47" s="22" t="s">
        <v>197</v>
      </c>
      <c r="F47" s="27" t="s">
        <v>198</v>
      </c>
      <c r="G47" s="17">
        <v>45054</v>
      </c>
      <c r="H47" s="18" t="s">
        <v>199</v>
      </c>
      <c r="I47" s="19">
        <v>3607.22</v>
      </c>
      <c r="J47" s="17">
        <v>45057</v>
      </c>
      <c r="K47" s="14" t="s">
        <v>20</v>
      </c>
      <c r="L47" s="19">
        <v>3607.22</v>
      </c>
      <c r="M47" s="18" t="s">
        <v>200</v>
      </c>
    </row>
    <row r="48" spans="1:13" s="21" customFormat="1" ht="150">
      <c r="A48" s="11" t="s">
        <v>15</v>
      </c>
      <c r="B48" s="12">
        <v>42</v>
      </c>
      <c r="C48" s="13">
        <v>5610079000196</v>
      </c>
      <c r="D48" s="14" t="s">
        <v>201</v>
      </c>
      <c r="E48" s="22" t="s">
        <v>202</v>
      </c>
      <c r="F48" s="27" t="s">
        <v>203</v>
      </c>
      <c r="G48" s="17">
        <v>45054</v>
      </c>
      <c r="H48" s="18" t="s">
        <v>204</v>
      </c>
      <c r="I48" s="24">
        <v>186.23</v>
      </c>
      <c r="J48" s="17">
        <v>45057</v>
      </c>
      <c r="K48" s="14" t="s">
        <v>20</v>
      </c>
      <c r="L48" s="24">
        <v>186.23</v>
      </c>
      <c r="M48" s="18" t="s">
        <v>205</v>
      </c>
    </row>
    <row r="49" spans="1:13" s="21" customFormat="1" ht="150">
      <c r="A49" s="11" t="s">
        <v>15</v>
      </c>
      <c r="B49" s="12">
        <v>43</v>
      </c>
      <c r="C49" s="13">
        <v>2341467000120</v>
      </c>
      <c r="D49" s="14" t="s">
        <v>206</v>
      </c>
      <c r="E49" s="22" t="s">
        <v>207</v>
      </c>
      <c r="F49" s="16" t="s">
        <v>208</v>
      </c>
      <c r="G49" s="17">
        <v>45054</v>
      </c>
      <c r="H49" s="18" t="s">
        <v>209</v>
      </c>
      <c r="I49" s="19">
        <v>12797.88</v>
      </c>
      <c r="J49" s="17">
        <v>45057</v>
      </c>
      <c r="K49" s="14" t="s">
        <v>20</v>
      </c>
      <c r="L49" s="19">
        <v>12797.88</v>
      </c>
      <c r="M49" s="18" t="s">
        <v>210</v>
      </c>
    </row>
    <row r="50" spans="1:13" s="21" customFormat="1" ht="135">
      <c r="A50" s="11" t="s">
        <v>15</v>
      </c>
      <c r="B50" s="12">
        <v>44</v>
      </c>
      <c r="C50" s="13">
        <v>2558157000162</v>
      </c>
      <c r="D50" s="14" t="s">
        <v>211</v>
      </c>
      <c r="E50" s="22" t="s">
        <v>212</v>
      </c>
      <c r="F50" s="27" t="s">
        <v>213</v>
      </c>
      <c r="G50" s="17">
        <v>45054</v>
      </c>
      <c r="H50" s="18" t="s">
        <v>214</v>
      </c>
      <c r="I50" s="19">
        <v>1972.83</v>
      </c>
      <c r="J50" s="17">
        <v>45057</v>
      </c>
      <c r="K50" s="14" t="s">
        <v>20</v>
      </c>
      <c r="L50" s="19">
        <v>1972.83</v>
      </c>
      <c r="M50" s="18" t="s">
        <v>215</v>
      </c>
    </row>
    <row r="51" spans="1:13" s="21" customFormat="1" ht="150">
      <c r="A51" s="11" t="s">
        <v>15</v>
      </c>
      <c r="B51" s="12">
        <v>45</v>
      </c>
      <c r="C51" s="13">
        <v>33179565000137</v>
      </c>
      <c r="D51" s="14" t="s">
        <v>135</v>
      </c>
      <c r="E51" s="22" t="s">
        <v>216</v>
      </c>
      <c r="F51" s="16" t="s">
        <v>217</v>
      </c>
      <c r="G51" s="17">
        <v>45054</v>
      </c>
      <c r="H51" s="18" t="s">
        <v>218</v>
      </c>
      <c r="I51" s="19">
        <v>74167.83</v>
      </c>
      <c r="J51" s="17">
        <v>45057</v>
      </c>
      <c r="K51" s="14" t="s">
        <v>20</v>
      </c>
      <c r="L51" s="19">
        <v>74167.83</v>
      </c>
      <c r="M51" s="18" t="s">
        <v>219</v>
      </c>
    </row>
    <row r="52" spans="1:13" s="21" customFormat="1" ht="150">
      <c r="A52" s="11" t="s">
        <v>15</v>
      </c>
      <c r="B52" s="12">
        <v>46</v>
      </c>
      <c r="C52" s="13">
        <v>33179565000137</v>
      </c>
      <c r="D52" s="14" t="s">
        <v>135</v>
      </c>
      <c r="E52" s="22" t="s">
        <v>220</v>
      </c>
      <c r="F52" s="16" t="s">
        <v>221</v>
      </c>
      <c r="G52" s="17">
        <v>45054</v>
      </c>
      <c r="H52" s="18" t="s">
        <v>222</v>
      </c>
      <c r="I52" s="24">
        <v>32169.49</v>
      </c>
      <c r="J52" s="17">
        <v>45057</v>
      </c>
      <c r="K52" s="14" t="s">
        <v>20</v>
      </c>
      <c r="L52" s="24">
        <v>32169.49</v>
      </c>
      <c r="M52" s="18" t="s">
        <v>223</v>
      </c>
    </row>
    <row r="53" spans="1:13" s="21" customFormat="1" ht="150">
      <c r="A53" s="11" t="s">
        <v>15</v>
      </c>
      <c r="B53" s="12">
        <v>47</v>
      </c>
      <c r="C53" s="13">
        <v>33179565000137</v>
      </c>
      <c r="D53" s="14" t="s">
        <v>135</v>
      </c>
      <c r="E53" s="32" t="s">
        <v>224</v>
      </c>
      <c r="F53" s="16" t="s">
        <v>225</v>
      </c>
      <c r="G53" s="17">
        <v>45054</v>
      </c>
      <c r="H53" s="18" t="s">
        <v>226</v>
      </c>
      <c r="I53" s="19">
        <v>248.92</v>
      </c>
      <c r="J53" s="17">
        <v>45057</v>
      </c>
      <c r="K53" s="14" t="s">
        <v>20</v>
      </c>
      <c r="L53" s="19">
        <v>248.92</v>
      </c>
      <c r="M53" s="18" t="s">
        <v>223</v>
      </c>
    </row>
    <row r="54" spans="1:13" s="21" customFormat="1" ht="135">
      <c r="A54" s="11" t="s">
        <v>15</v>
      </c>
      <c r="B54" s="12">
        <v>48</v>
      </c>
      <c r="C54" s="13">
        <v>6108422000161</v>
      </c>
      <c r="D54" s="14" t="s">
        <v>227</v>
      </c>
      <c r="E54" s="15" t="s">
        <v>228</v>
      </c>
      <c r="F54" s="27" t="s">
        <v>229</v>
      </c>
      <c r="G54" s="17">
        <v>45054</v>
      </c>
      <c r="H54" s="18" t="s">
        <v>230</v>
      </c>
      <c r="I54" s="19">
        <v>7180</v>
      </c>
      <c r="J54" s="17">
        <v>45057</v>
      </c>
      <c r="K54" s="14" t="s">
        <v>20</v>
      </c>
      <c r="L54" s="23">
        <f>7036.4+143.6</f>
        <v>7180</v>
      </c>
      <c r="M54" s="18" t="s">
        <v>231</v>
      </c>
    </row>
    <row r="55" spans="1:13" s="21" customFormat="1" ht="150">
      <c r="A55" s="11" t="s">
        <v>15</v>
      </c>
      <c r="B55" s="12">
        <v>49</v>
      </c>
      <c r="C55" s="13">
        <v>2593165000140</v>
      </c>
      <c r="D55" s="14" t="s">
        <v>63</v>
      </c>
      <c r="E55" s="32" t="s">
        <v>232</v>
      </c>
      <c r="F55" s="16" t="s">
        <v>233</v>
      </c>
      <c r="G55" s="17">
        <v>45054</v>
      </c>
      <c r="H55" s="18" t="s">
        <v>234</v>
      </c>
      <c r="I55" s="19">
        <v>96900</v>
      </c>
      <c r="J55" s="17">
        <v>45057</v>
      </c>
      <c r="K55" s="14" t="s">
        <v>20</v>
      </c>
      <c r="L55" s="23">
        <f>95446.5+1453.5</f>
        <v>96900</v>
      </c>
      <c r="M55" s="18" t="s">
        <v>235</v>
      </c>
    </row>
    <row r="56" spans="1:13" s="21" customFormat="1" ht="105">
      <c r="A56" s="11" t="s">
        <v>15</v>
      </c>
      <c r="B56" s="12">
        <v>50</v>
      </c>
      <c r="C56" s="13">
        <v>61198164000160</v>
      </c>
      <c r="D56" s="14" t="s">
        <v>236</v>
      </c>
      <c r="E56" s="22" t="s">
        <v>237</v>
      </c>
      <c r="F56" s="27" t="s">
        <v>238</v>
      </c>
      <c r="G56" s="17">
        <v>45055</v>
      </c>
      <c r="H56" s="18" t="s">
        <v>239</v>
      </c>
      <c r="I56" s="19">
        <v>52.65</v>
      </c>
      <c r="J56" s="17">
        <v>45061</v>
      </c>
      <c r="K56" s="14" t="s">
        <v>240</v>
      </c>
      <c r="L56" s="19">
        <v>52.65</v>
      </c>
      <c r="M56" s="18" t="s">
        <v>241</v>
      </c>
    </row>
    <row r="57" spans="1:13" s="21" customFormat="1" ht="120">
      <c r="A57" s="11" t="s">
        <v>15</v>
      </c>
      <c r="B57" s="12">
        <v>51</v>
      </c>
      <c r="C57" s="13">
        <v>10602740000151</v>
      </c>
      <c r="D57" s="14" t="s">
        <v>242</v>
      </c>
      <c r="E57" s="22" t="s">
        <v>243</v>
      </c>
      <c r="F57" s="16" t="s">
        <v>244</v>
      </c>
      <c r="G57" s="17">
        <v>45055</v>
      </c>
      <c r="H57" s="18" t="s">
        <v>245</v>
      </c>
      <c r="I57" s="24">
        <v>4800</v>
      </c>
      <c r="J57" s="17">
        <v>45057</v>
      </c>
      <c r="K57" s="14" t="s">
        <v>20</v>
      </c>
      <c r="L57" s="23">
        <f>4587.36+212.64</f>
        <v>4800</v>
      </c>
      <c r="M57" s="18" t="s">
        <v>246</v>
      </c>
    </row>
    <row r="58" spans="1:13" s="21" customFormat="1" ht="150">
      <c r="A58" s="11" t="s">
        <v>15</v>
      </c>
      <c r="B58" s="12">
        <v>52</v>
      </c>
      <c r="C58" s="13">
        <v>4407920000180</v>
      </c>
      <c r="D58" s="14" t="s">
        <v>42</v>
      </c>
      <c r="E58" s="32" t="s">
        <v>247</v>
      </c>
      <c r="F58" s="16" t="s">
        <v>248</v>
      </c>
      <c r="G58" s="17">
        <v>45055</v>
      </c>
      <c r="H58" s="18" t="s">
        <v>249</v>
      </c>
      <c r="I58" s="19">
        <v>3263.97</v>
      </c>
      <c r="J58" s="17">
        <v>45057</v>
      </c>
      <c r="K58" s="14" t="s">
        <v>20</v>
      </c>
      <c r="L58" s="23">
        <f>3100.77+163.2</f>
        <v>3263.97</v>
      </c>
      <c r="M58" s="18" t="s">
        <v>250</v>
      </c>
    </row>
    <row r="59" spans="1:13" s="21" customFormat="1" ht="120">
      <c r="A59" s="11" t="s">
        <v>15</v>
      </c>
      <c r="B59" s="12">
        <v>53</v>
      </c>
      <c r="C59" s="13">
        <v>8584308000133</v>
      </c>
      <c r="D59" s="14" t="s">
        <v>37</v>
      </c>
      <c r="E59" s="22" t="s">
        <v>251</v>
      </c>
      <c r="F59" s="16" t="s">
        <v>252</v>
      </c>
      <c r="G59" s="17">
        <v>45055</v>
      </c>
      <c r="H59" s="18" t="s">
        <v>253</v>
      </c>
      <c r="I59" s="19">
        <v>1100</v>
      </c>
      <c r="J59" s="17">
        <v>45057</v>
      </c>
      <c r="K59" s="14" t="s">
        <v>20</v>
      </c>
      <c r="L59" s="23">
        <f>1045+55</f>
        <v>1100</v>
      </c>
      <c r="M59" s="18" t="s">
        <v>254</v>
      </c>
    </row>
    <row r="60" spans="1:13" s="21" customFormat="1" ht="105">
      <c r="A60" s="11" t="s">
        <v>15</v>
      </c>
      <c r="B60" s="12">
        <v>54</v>
      </c>
      <c r="C60" s="13">
        <v>10602740000151</v>
      </c>
      <c r="D60" s="14" t="s">
        <v>242</v>
      </c>
      <c r="E60" s="22" t="s">
        <v>255</v>
      </c>
      <c r="F60" s="16" t="s">
        <v>256</v>
      </c>
      <c r="G60" s="17">
        <v>45055</v>
      </c>
      <c r="H60" s="18" t="s">
        <v>257</v>
      </c>
      <c r="I60" s="19">
        <v>4800</v>
      </c>
      <c r="J60" s="17">
        <v>45057</v>
      </c>
      <c r="K60" s="14" t="s">
        <v>20</v>
      </c>
      <c r="L60" s="23">
        <f>4586.4+213.6</f>
        <v>4800</v>
      </c>
      <c r="M60" s="18" t="s">
        <v>258</v>
      </c>
    </row>
    <row r="61" spans="1:13" s="21" customFormat="1" ht="120">
      <c r="A61" s="11" t="s">
        <v>15</v>
      </c>
      <c r="B61" s="12">
        <v>55</v>
      </c>
      <c r="C61" s="13">
        <v>10602740000151</v>
      </c>
      <c r="D61" s="14" t="s">
        <v>242</v>
      </c>
      <c r="E61" s="22" t="s">
        <v>259</v>
      </c>
      <c r="F61" s="16" t="s">
        <v>260</v>
      </c>
      <c r="G61" s="17">
        <v>45055</v>
      </c>
      <c r="H61" s="18" t="s">
        <v>261</v>
      </c>
      <c r="I61" s="19">
        <v>3040</v>
      </c>
      <c r="J61" s="17">
        <v>45057</v>
      </c>
      <c r="K61" s="14" t="s">
        <v>20</v>
      </c>
      <c r="L61" s="23">
        <f>2904.42+135.58</f>
        <v>3040</v>
      </c>
      <c r="M61" s="18" t="s">
        <v>262</v>
      </c>
    </row>
    <row r="62" spans="1:13" s="21" customFormat="1" ht="105">
      <c r="A62" s="11" t="s">
        <v>15</v>
      </c>
      <c r="B62" s="12">
        <v>56</v>
      </c>
      <c r="C62" s="13">
        <v>10602740000151</v>
      </c>
      <c r="D62" s="14" t="s">
        <v>242</v>
      </c>
      <c r="E62" s="22" t="s">
        <v>263</v>
      </c>
      <c r="F62" s="16" t="s">
        <v>264</v>
      </c>
      <c r="G62" s="17">
        <v>45056</v>
      </c>
      <c r="H62" s="18" t="s">
        <v>265</v>
      </c>
      <c r="I62" s="24">
        <v>4800</v>
      </c>
      <c r="J62" s="17">
        <v>45057</v>
      </c>
      <c r="K62" s="14" t="s">
        <v>20</v>
      </c>
      <c r="L62" s="23">
        <f>4585.44+214.56</f>
        <v>4800</v>
      </c>
      <c r="M62" s="18" t="s">
        <v>266</v>
      </c>
    </row>
    <row r="63" spans="1:13" s="21" customFormat="1" ht="120">
      <c r="A63" s="11" t="s">
        <v>15</v>
      </c>
      <c r="B63" s="12">
        <v>57</v>
      </c>
      <c r="C63" s="13">
        <v>8584308000133</v>
      </c>
      <c r="D63" s="14" t="s">
        <v>153</v>
      </c>
      <c r="E63" s="22" t="s">
        <v>267</v>
      </c>
      <c r="F63" s="16" t="s">
        <v>268</v>
      </c>
      <c r="G63" s="17">
        <v>45056</v>
      </c>
      <c r="H63" s="18" t="s">
        <v>269</v>
      </c>
      <c r="I63" s="19">
        <v>193.33</v>
      </c>
      <c r="J63" s="17">
        <v>45057</v>
      </c>
      <c r="K63" s="14" t="s">
        <v>20</v>
      </c>
      <c r="L63" s="23">
        <v>193.33</v>
      </c>
      <c r="M63" s="18" t="s">
        <v>270</v>
      </c>
    </row>
    <row r="64" spans="1:13" s="21" customFormat="1" ht="120">
      <c r="A64" s="11" t="s">
        <v>15</v>
      </c>
      <c r="B64" s="12">
        <v>58</v>
      </c>
      <c r="C64" s="13">
        <v>8584308000133</v>
      </c>
      <c r="D64" s="14" t="s">
        <v>37</v>
      </c>
      <c r="E64" s="22" t="s">
        <v>271</v>
      </c>
      <c r="F64" s="16" t="s">
        <v>268</v>
      </c>
      <c r="G64" s="17">
        <v>45056</v>
      </c>
      <c r="H64" s="18" t="s">
        <v>272</v>
      </c>
      <c r="I64" s="19">
        <v>906.67</v>
      </c>
      <c r="J64" s="17">
        <v>45057</v>
      </c>
      <c r="K64" s="14" t="s">
        <v>20</v>
      </c>
      <c r="L64" s="23">
        <f>851.67+55</f>
        <v>906.67</v>
      </c>
      <c r="M64" s="18" t="s">
        <v>270</v>
      </c>
    </row>
    <row r="65" spans="1:13" s="21" customFormat="1" ht="135">
      <c r="A65" s="11" t="s">
        <v>15</v>
      </c>
      <c r="B65" s="12">
        <v>59</v>
      </c>
      <c r="C65" s="13">
        <v>76535764000143</v>
      </c>
      <c r="D65" s="14" t="s">
        <v>171</v>
      </c>
      <c r="E65" s="22" t="s">
        <v>273</v>
      </c>
      <c r="F65" s="27" t="s">
        <v>274</v>
      </c>
      <c r="G65" s="17">
        <v>45057</v>
      </c>
      <c r="H65" s="18" t="s">
        <v>275</v>
      </c>
      <c r="I65" s="19">
        <v>22933.55</v>
      </c>
      <c r="J65" s="17">
        <v>45057</v>
      </c>
      <c r="K65" s="14" t="s">
        <v>20</v>
      </c>
      <c r="L65" s="19">
        <v>22933.55</v>
      </c>
      <c r="M65" s="18" t="s">
        <v>276</v>
      </c>
    </row>
    <row r="66" spans="1:13" s="21" customFormat="1" ht="135">
      <c r="A66" s="11" t="s">
        <v>15</v>
      </c>
      <c r="B66" s="12">
        <v>60</v>
      </c>
      <c r="C66" s="13">
        <v>76535764000143</v>
      </c>
      <c r="D66" s="14" t="s">
        <v>171</v>
      </c>
      <c r="E66" s="22" t="s">
        <v>277</v>
      </c>
      <c r="F66" s="27" t="s">
        <v>274</v>
      </c>
      <c r="G66" s="17">
        <v>45057</v>
      </c>
      <c r="H66" s="18" t="s">
        <v>278</v>
      </c>
      <c r="I66" s="24">
        <v>9697.17</v>
      </c>
      <c r="J66" s="17">
        <v>45057</v>
      </c>
      <c r="K66" s="14" t="s">
        <v>20</v>
      </c>
      <c r="L66" s="24">
        <v>9697.17</v>
      </c>
      <c r="M66" s="18" t="s">
        <v>279</v>
      </c>
    </row>
    <row r="67" spans="1:13" s="21" customFormat="1" ht="135">
      <c r="A67" s="11" t="s">
        <v>15</v>
      </c>
      <c r="B67" s="12">
        <v>61</v>
      </c>
      <c r="C67" s="13">
        <v>76535764000143</v>
      </c>
      <c r="D67" s="14" t="s">
        <v>171</v>
      </c>
      <c r="E67" s="22" t="s">
        <v>280</v>
      </c>
      <c r="F67" s="27" t="s">
        <v>281</v>
      </c>
      <c r="G67" s="17">
        <v>45061</v>
      </c>
      <c r="H67" s="18" t="s">
        <v>282</v>
      </c>
      <c r="I67" s="24">
        <v>18273.55</v>
      </c>
      <c r="J67" s="17">
        <v>45061</v>
      </c>
      <c r="K67" s="14" t="s">
        <v>20</v>
      </c>
      <c r="L67" s="24">
        <v>18273.55</v>
      </c>
      <c r="M67" s="18" t="s">
        <v>283</v>
      </c>
    </row>
    <row r="68" spans="1:13" s="21" customFormat="1" ht="135">
      <c r="A68" s="11" t="s">
        <v>15</v>
      </c>
      <c r="B68" s="12">
        <v>62</v>
      </c>
      <c r="C68" s="13">
        <v>76535764000143</v>
      </c>
      <c r="D68" s="14" t="s">
        <v>171</v>
      </c>
      <c r="E68" s="22" t="s">
        <v>284</v>
      </c>
      <c r="F68" s="27" t="s">
        <v>281</v>
      </c>
      <c r="G68" s="17">
        <v>45061</v>
      </c>
      <c r="H68" s="18" t="s">
        <v>285</v>
      </c>
      <c r="I68" s="19">
        <v>9121.14</v>
      </c>
      <c r="J68" s="17">
        <v>45061</v>
      </c>
      <c r="K68" s="14" t="s">
        <v>20</v>
      </c>
      <c r="L68" s="19">
        <v>9121.14</v>
      </c>
      <c r="M68" s="18" t="s">
        <v>283</v>
      </c>
    </row>
    <row r="69" spans="1:13" s="21" customFormat="1" ht="150">
      <c r="A69" s="11" t="s">
        <v>15</v>
      </c>
      <c r="B69" s="12">
        <v>63</v>
      </c>
      <c r="C69" s="13">
        <v>604122000197</v>
      </c>
      <c r="D69" s="14" t="s">
        <v>286</v>
      </c>
      <c r="E69" s="22" t="s">
        <v>287</v>
      </c>
      <c r="F69" s="27" t="s">
        <v>288</v>
      </c>
      <c r="G69" s="17">
        <v>45061</v>
      </c>
      <c r="H69" s="18" t="s">
        <v>289</v>
      </c>
      <c r="I69" s="19">
        <v>319654.81</v>
      </c>
      <c r="J69" s="17">
        <v>45061</v>
      </c>
      <c r="K69" s="14" t="s">
        <v>20</v>
      </c>
      <c r="L69" s="19">
        <v>319654.81</v>
      </c>
      <c r="M69" s="18" t="s">
        <v>290</v>
      </c>
    </row>
    <row r="70" spans="1:13" s="21" customFormat="1" ht="120">
      <c r="A70" s="11" t="s">
        <v>15</v>
      </c>
      <c r="B70" s="12">
        <v>64</v>
      </c>
      <c r="C70" s="13">
        <v>4320180000140</v>
      </c>
      <c r="D70" s="14" t="s">
        <v>85</v>
      </c>
      <c r="E70" s="22" t="s">
        <v>291</v>
      </c>
      <c r="F70" s="27" t="s">
        <v>292</v>
      </c>
      <c r="G70" s="17">
        <v>45061</v>
      </c>
      <c r="H70" s="18" t="s">
        <v>293</v>
      </c>
      <c r="I70" s="19">
        <v>85.51</v>
      </c>
      <c r="J70" s="17">
        <v>45061</v>
      </c>
      <c r="K70" s="14" t="s">
        <v>20</v>
      </c>
      <c r="L70" s="19">
        <v>85.51</v>
      </c>
      <c r="M70" s="18" t="s">
        <v>294</v>
      </c>
    </row>
    <row r="71" spans="1:13" s="21" customFormat="1" ht="120">
      <c r="A71" s="11" t="s">
        <v>15</v>
      </c>
      <c r="B71" s="12">
        <v>65</v>
      </c>
      <c r="C71" s="13">
        <v>4320180000140</v>
      </c>
      <c r="D71" s="14" t="s">
        <v>85</v>
      </c>
      <c r="E71" s="22" t="s">
        <v>295</v>
      </c>
      <c r="F71" s="27" t="s">
        <v>292</v>
      </c>
      <c r="G71" s="17">
        <v>45061</v>
      </c>
      <c r="H71" s="18" t="s">
        <v>296</v>
      </c>
      <c r="I71" s="19">
        <v>45.69</v>
      </c>
      <c r="J71" s="17">
        <v>45061</v>
      </c>
      <c r="K71" s="14" t="s">
        <v>20</v>
      </c>
      <c r="L71" s="19">
        <v>45.69</v>
      </c>
      <c r="M71" s="18" t="s">
        <v>294</v>
      </c>
    </row>
    <row r="72" spans="1:13" s="21" customFormat="1" ht="105">
      <c r="A72" s="11" t="s">
        <v>15</v>
      </c>
      <c r="B72" s="12">
        <v>66</v>
      </c>
      <c r="C72" s="13">
        <v>76535764000143</v>
      </c>
      <c r="D72" s="14" t="s">
        <v>171</v>
      </c>
      <c r="E72" s="22" t="s">
        <v>297</v>
      </c>
      <c r="F72" s="27" t="s">
        <v>298</v>
      </c>
      <c r="G72" s="17">
        <v>45062</v>
      </c>
      <c r="H72" s="18" t="s">
        <v>299</v>
      </c>
      <c r="I72" s="19">
        <v>16528.990000000002</v>
      </c>
      <c r="J72" s="17">
        <v>45063</v>
      </c>
      <c r="K72" s="14" t="s">
        <v>20</v>
      </c>
      <c r="L72" s="19">
        <v>16528.990000000002</v>
      </c>
      <c r="M72" s="18" t="s">
        <v>300</v>
      </c>
    </row>
    <row r="73" spans="1:13" s="21" customFormat="1" ht="120">
      <c r="A73" s="11" t="s">
        <v>15</v>
      </c>
      <c r="B73" s="12">
        <v>67</v>
      </c>
      <c r="C73" s="13">
        <v>35486862000150</v>
      </c>
      <c r="D73" s="14" t="s">
        <v>166</v>
      </c>
      <c r="E73" s="22" t="s">
        <v>301</v>
      </c>
      <c r="F73" s="16" t="s">
        <v>302</v>
      </c>
      <c r="G73" s="17">
        <v>45062</v>
      </c>
      <c r="H73" s="18" t="s">
        <v>303</v>
      </c>
      <c r="I73" s="19">
        <v>4404.16</v>
      </c>
      <c r="J73" s="17">
        <v>45063</v>
      </c>
      <c r="K73" s="14" t="s">
        <v>20</v>
      </c>
      <c r="L73" s="23">
        <f>4183.95+220.21</f>
        <v>4404.16</v>
      </c>
      <c r="M73" s="18" t="s">
        <v>304</v>
      </c>
    </row>
    <row r="74" spans="1:13" s="21" customFormat="1" ht="150">
      <c r="A74" s="11" t="s">
        <v>15</v>
      </c>
      <c r="B74" s="12">
        <v>68</v>
      </c>
      <c r="C74" s="13">
        <v>3264927000127</v>
      </c>
      <c r="D74" s="14" t="s">
        <v>305</v>
      </c>
      <c r="E74" s="22" t="s">
        <v>306</v>
      </c>
      <c r="F74" s="27" t="s">
        <v>307</v>
      </c>
      <c r="G74" s="17">
        <v>45062</v>
      </c>
      <c r="H74" s="18" t="s">
        <v>308</v>
      </c>
      <c r="I74" s="19">
        <v>2671.72</v>
      </c>
      <c r="J74" s="17">
        <v>45063</v>
      </c>
      <c r="K74" s="14" t="s">
        <v>20</v>
      </c>
      <c r="L74" s="19">
        <v>2671.72</v>
      </c>
      <c r="M74" s="18" t="s">
        <v>309</v>
      </c>
    </row>
    <row r="75" spans="1:13" s="21" customFormat="1" ht="105">
      <c r="A75" s="11" t="s">
        <v>15</v>
      </c>
      <c r="B75" s="12">
        <v>69</v>
      </c>
      <c r="C75" s="13">
        <v>7244008000223</v>
      </c>
      <c r="D75" s="14" t="s">
        <v>32</v>
      </c>
      <c r="E75" s="22" t="s">
        <v>310</v>
      </c>
      <c r="F75" s="16" t="s">
        <v>311</v>
      </c>
      <c r="G75" s="17">
        <v>45062</v>
      </c>
      <c r="H75" s="18" t="s">
        <v>312</v>
      </c>
      <c r="I75" s="19">
        <v>3352.63</v>
      </c>
      <c r="J75" s="17">
        <v>45063</v>
      </c>
      <c r="K75" s="14" t="s">
        <v>20</v>
      </c>
      <c r="L75" s="19">
        <v>3352.63</v>
      </c>
      <c r="M75" s="18" t="s">
        <v>313</v>
      </c>
    </row>
    <row r="76" spans="1:13" s="21" customFormat="1" ht="120">
      <c r="A76" s="11" t="s">
        <v>15</v>
      </c>
      <c r="B76" s="12">
        <v>70</v>
      </c>
      <c r="C76" s="13">
        <v>7244008000223</v>
      </c>
      <c r="D76" s="14" t="s">
        <v>32</v>
      </c>
      <c r="E76" s="22" t="s">
        <v>314</v>
      </c>
      <c r="F76" s="16" t="s">
        <v>191</v>
      </c>
      <c r="G76" s="17">
        <v>45062</v>
      </c>
      <c r="H76" s="18" t="s">
        <v>315</v>
      </c>
      <c r="I76" s="19">
        <v>9000</v>
      </c>
      <c r="J76" s="17">
        <v>45063</v>
      </c>
      <c r="K76" s="14" t="s">
        <v>20</v>
      </c>
      <c r="L76" s="19">
        <v>9000</v>
      </c>
      <c r="M76" s="18" t="s">
        <v>316</v>
      </c>
    </row>
    <row r="77" spans="1:13" s="21" customFormat="1" ht="105">
      <c r="A77" s="11" t="s">
        <v>15</v>
      </c>
      <c r="B77" s="12">
        <v>71</v>
      </c>
      <c r="C77" s="13">
        <v>33179565000137</v>
      </c>
      <c r="D77" s="14" t="s">
        <v>135</v>
      </c>
      <c r="E77" s="22" t="s">
        <v>317</v>
      </c>
      <c r="F77" s="16" t="s">
        <v>318</v>
      </c>
      <c r="G77" s="17">
        <v>45062</v>
      </c>
      <c r="H77" s="18" t="s">
        <v>319</v>
      </c>
      <c r="I77" s="19">
        <v>2724</v>
      </c>
      <c r="J77" s="17">
        <v>45063</v>
      </c>
      <c r="K77" s="14" t="s">
        <v>20</v>
      </c>
      <c r="L77" s="19">
        <v>2724</v>
      </c>
      <c r="M77" s="18" t="s">
        <v>320</v>
      </c>
    </row>
    <row r="78" spans="1:13" s="21" customFormat="1" ht="135">
      <c r="A78" s="11" t="s">
        <v>15</v>
      </c>
      <c r="B78" s="12">
        <v>72</v>
      </c>
      <c r="C78" s="13">
        <v>2341467000120</v>
      </c>
      <c r="D78" s="14" t="s">
        <v>206</v>
      </c>
      <c r="E78" s="22" t="s">
        <v>321</v>
      </c>
      <c r="F78" s="16" t="s">
        <v>322</v>
      </c>
      <c r="G78" s="17">
        <v>45062</v>
      </c>
      <c r="H78" s="18" t="s">
        <v>323</v>
      </c>
      <c r="I78" s="24">
        <v>80996.639999999999</v>
      </c>
      <c r="J78" s="17">
        <v>45063</v>
      </c>
      <c r="K78" s="14" t="s">
        <v>20</v>
      </c>
      <c r="L78" s="24">
        <v>80996.639999999999</v>
      </c>
      <c r="M78" s="18" t="s">
        <v>324</v>
      </c>
    </row>
    <row r="79" spans="1:13" s="21" customFormat="1" ht="105">
      <c r="A79" s="11" t="s">
        <v>15</v>
      </c>
      <c r="B79" s="12">
        <v>73</v>
      </c>
      <c r="C79" s="13">
        <v>12891300000197</v>
      </c>
      <c r="D79" s="14" t="s">
        <v>325</v>
      </c>
      <c r="E79" s="22" t="s">
        <v>326</v>
      </c>
      <c r="F79" s="26" t="s">
        <v>327</v>
      </c>
      <c r="G79" s="17">
        <v>45063</v>
      </c>
      <c r="H79" s="18" t="s">
        <v>328</v>
      </c>
      <c r="I79" s="19">
        <v>217635.23</v>
      </c>
      <c r="J79" s="17">
        <v>45070</v>
      </c>
      <c r="K79" s="14" t="s">
        <v>20</v>
      </c>
      <c r="L79" s="23">
        <f>185453.99+10881.76+2176.35</f>
        <v>198512.1</v>
      </c>
      <c r="M79" s="18" t="s">
        <v>329</v>
      </c>
    </row>
    <row r="80" spans="1:13" s="21" customFormat="1" ht="90">
      <c r="A80" s="11" t="s">
        <v>15</v>
      </c>
      <c r="B80" s="12">
        <v>74</v>
      </c>
      <c r="C80" s="13">
        <v>33179565000137</v>
      </c>
      <c r="D80" s="14" t="s">
        <v>135</v>
      </c>
      <c r="E80" s="22" t="s">
        <v>330</v>
      </c>
      <c r="F80" s="16" t="s">
        <v>331</v>
      </c>
      <c r="G80" s="17">
        <v>45063</v>
      </c>
      <c r="H80" s="18" t="s">
        <v>332</v>
      </c>
      <c r="I80" s="19">
        <v>2724</v>
      </c>
      <c r="J80" s="17">
        <v>45070</v>
      </c>
      <c r="K80" s="14" t="s">
        <v>20</v>
      </c>
      <c r="L80" s="19">
        <v>2724</v>
      </c>
      <c r="M80" s="18" t="s">
        <v>333</v>
      </c>
    </row>
    <row r="81" spans="1:13" s="21" customFormat="1" ht="90">
      <c r="A81" s="11" t="s">
        <v>15</v>
      </c>
      <c r="B81" s="12">
        <v>75</v>
      </c>
      <c r="C81" s="13">
        <v>33179565000137</v>
      </c>
      <c r="D81" s="14" t="s">
        <v>135</v>
      </c>
      <c r="E81" s="22" t="s">
        <v>334</v>
      </c>
      <c r="F81" s="16" t="s">
        <v>335</v>
      </c>
      <c r="G81" s="17">
        <v>45063</v>
      </c>
      <c r="H81" s="18" t="s">
        <v>336</v>
      </c>
      <c r="I81" s="19">
        <v>2724</v>
      </c>
      <c r="J81" s="17">
        <v>45070</v>
      </c>
      <c r="K81" s="14" t="s">
        <v>20</v>
      </c>
      <c r="L81" s="19">
        <v>2724</v>
      </c>
      <c r="M81" s="18" t="s">
        <v>333</v>
      </c>
    </row>
    <row r="82" spans="1:13" s="21" customFormat="1" ht="105">
      <c r="A82" s="11" t="s">
        <v>15</v>
      </c>
      <c r="B82" s="12">
        <v>76</v>
      </c>
      <c r="C82" s="13">
        <v>2341467000120</v>
      </c>
      <c r="D82" s="14" t="s">
        <v>206</v>
      </c>
      <c r="E82" s="22" t="s">
        <v>337</v>
      </c>
      <c r="F82" s="16" t="s">
        <v>338</v>
      </c>
      <c r="G82" s="17">
        <v>45063</v>
      </c>
      <c r="H82" s="18" t="s">
        <v>339</v>
      </c>
      <c r="I82" s="19">
        <v>70933.61</v>
      </c>
      <c r="J82" s="17">
        <v>45070</v>
      </c>
      <c r="K82" s="14" t="s">
        <v>20</v>
      </c>
      <c r="L82" s="19">
        <v>70933.61</v>
      </c>
      <c r="M82" s="18" t="s">
        <v>340</v>
      </c>
    </row>
    <row r="83" spans="1:13" s="21" customFormat="1" ht="105">
      <c r="A83" s="11" t="s">
        <v>15</v>
      </c>
      <c r="B83" s="12">
        <v>77</v>
      </c>
      <c r="C83" s="13">
        <v>33179565000137</v>
      </c>
      <c r="D83" s="14" t="s">
        <v>135</v>
      </c>
      <c r="E83" s="22" t="s">
        <v>341</v>
      </c>
      <c r="F83" s="16" t="s">
        <v>342</v>
      </c>
      <c r="G83" s="17">
        <v>45063</v>
      </c>
      <c r="H83" s="18" t="s">
        <v>343</v>
      </c>
      <c r="I83" s="19">
        <v>32169.47</v>
      </c>
      <c r="J83" s="17">
        <v>45070</v>
      </c>
      <c r="K83" s="14" t="s">
        <v>20</v>
      </c>
      <c r="L83" s="19">
        <v>32169.47</v>
      </c>
      <c r="M83" s="18" t="s">
        <v>344</v>
      </c>
    </row>
    <row r="84" spans="1:13" s="21" customFormat="1" ht="120">
      <c r="A84" s="11" t="s">
        <v>15</v>
      </c>
      <c r="B84" s="12">
        <v>78</v>
      </c>
      <c r="C84" s="13">
        <v>33179565000137</v>
      </c>
      <c r="D84" s="14" t="s">
        <v>135</v>
      </c>
      <c r="E84" s="22" t="s">
        <v>345</v>
      </c>
      <c r="F84" s="16" t="s">
        <v>346</v>
      </c>
      <c r="G84" s="17">
        <v>45063</v>
      </c>
      <c r="H84" s="18" t="s">
        <v>347</v>
      </c>
      <c r="I84" s="24">
        <v>248.49</v>
      </c>
      <c r="J84" s="17">
        <v>45070</v>
      </c>
      <c r="K84" s="14" t="s">
        <v>20</v>
      </c>
      <c r="L84" s="19">
        <f>244.76+3.73</f>
        <v>248.48999999999998</v>
      </c>
      <c r="M84" s="18" t="s">
        <v>344</v>
      </c>
    </row>
    <row r="85" spans="1:13" s="21" customFormat="1" ht="120">
      <c r="A85" s="11" t="s">
        <v>15</v>
      </c>
      <c r="B85" s="12">
        <v>79</v>
      </c>
      <c r="C85" s="13">
        <v>4406195000125</v>
      </c>
      <c r="D85" s="14" t="s">
        <v>348</v>
      </c>
      <c r="E85" s="22" t="s">
        <v>349</v>
      </c>
      <c r="F85" s="27" t="s">
        <v>350</v>
      </c>
      <c r="G85" s="17">
        <v>45063</v>
      </c>
      <c r="H85" s="18" t="s">
        <v>351</v>
      </c>
      <c r="I85" s="19">
        <v>190.01</v>
      </c>
      <c r="J85" s="17">
        <v>45070</v>
      </c>
      <c r="K85" s="14" t="s">
        <v>20</v>
      </c>
      <c r="L85" s="19">
        <v>190.01</v>
      </c>
      <c r="M85" s="18" t="s">
        <v>352</v>
      </c>
    </row>
    <row r="86" spans="1:13" s="21" customFormat="1" ht="120">
      <c r="A86" s="11" t="s">
        <v>15</v>
      </c>
      <c r="B86" s="12">
        <v>80</v>
      </c>
      <c r="C86" s="13">
        <v>4406195000125</v>
      </c>
      <c r="D86" s="14" t="s">
        <v>348</v>
      </c>
      <c r="E86" s="22" t="s">
        <v>353</v>
      </c>
      <c r="F86" s="27" t="s">
        <v>354</v>
      </c>
      <c r="G86" s="17">
        <v>45063</v>
      </c>
      <c r="H86" s="18" t="s">
        <v>355</v>
      </c>
      <c r="I86" s="19">
        <v>183.17</v>
      </c>
      <c r="J86" s="17">
        <v>45070</v>
      </c>
      <c r="K86" s="14" t="s">
        <v>20</v>
      </c>
      <c r="L86" s="19">
        <v>183.17</v>
      </c>
      <c r="M86" s="18" t="s">
        <v>352</v>
      </c>
    </row>
    <row r="87" spans="1:13" s="21" customFormat="1" ht="120">
      <c r="A87" s="11" t="s">
        <v>15</v>
      </c>
      <c r="B87" s="12">
        <v>81</v>
      </c>
      <c r="C87" s="13">
        <v>4406195000125</v>
      </c>
      <c r="D87" s="14" t="s">
        <v>348</v>
      </c>
      <c r="E87" s="22" t="s">
        <v>356</v>
      </c>
      <c r="F87" s="27" t="s">
        <v>357</v>
      </c>
      <c r="G87" s="17">
        <v>45063</v>
      </c>
      <c r="H87" s="18" t="s">
        <v>358</v>
      </c>
      <c r="I87" s="19">
        <v>60.63</v>
      </c>
      <c r="J87" s="17">
        <v>45070</v>
      </c>
      <c r="K87" s="14" t="s">
        <v>20</v>
      </c>
      <c r="L87" s="19">
        <v>60.63</v>
      </c>
      <c r="M87" s="18" t="s">
        <v>352</v>
      </c>
    </row>
    <row r="88" spans="1:13" s="21" customFormat="1" ht="120">
      <c r="A88" s="11" t="s">
        <v>15</v>
      </c>
      <c r="B88" s="12">
        <v>82</v>
      </c>
      <c r="C88" s="13">
        <v>4406195000125</v>
      </c>
      <c r="D88" s="14" t="s">
        <v>348</v>
      </c>
      <c r="E88" s="22" t="s">
        <v>359</v>
      </c>
      <c r="F88" s="27" t="s">
        <v>360</v>
      </c>
      <c r="G88" s="17">
        <v>45063</v>
      </c>
      <c r="H88" s="18" t="s">
        <v>361</v>
      </c>
      <c r="I88" s="19">
        <v>115.09</v>
      </c>
      <c r="J88" s="17">
        <v>45070</v>
      </c>
      <c r="K88" s="14" t="s">
        <v>20</v>
      </c>
      <c r="L88" s="19">
        <v>115.09</v>
      </c>
      <c r="M88" s="18" t="s">
        <v>352</v>
      </c>
    </row>
    <row r="89" spans="1:13" s="21" customFormat="1" ht="120">
      <c r="A89" s="11" t="s">
        <v>15</v>
      </c>
      <c r="B89" s="12">
        <v>83</v>
      </c>
      <c r="C89" s="13">
        <v>4406195000125</v>
      </c>
      <c r="D89" s="14" t="s">
        <v>348</v>
      </c>
      <c r="E89" s="22" t="s">
        <v>362</v>
      </c>
      <c r="F89" s="27" t="s">
        <v>363</v>
      </c>
      <c r="G89" s="17">
        <v>45063</v>
      </c>
      <c r="H89" s="18" t="s">
        <v>364</v>
      </c>
      <c r="I89" s="19">
        <v>249.89</v>
      </c>
      <c r="J89" s="17">
        <v>45070</v>
      </c>
      <c r="K89" s="14" t="s">
        <v>20</v>
      </c>
      <c r="L89" s="19">
        <v>249.89</v>
      </c>
      <c r="M89" s="18" t="s">
        <v>352</v>
      </c>
    </row>
    <row r="90" spans="1:13" s="21" customFormat="1" ht="120">
      <c r="A90" s="11" t="s">
        <v>15</v>
      </c>
      <c r="B90" s="12">
        <v>84</v>
      </c>
      <c r="C90" s="13">
        <v>4407920000180</v>
      </c>
      <c r="D90" s="14" t="s">
        <v>42</v>
      </c>
      <c r="E90" s="22" t="s">
        <v>365</v>
      </c>
      <c r="F90" s="16" t="s">
        <v>366</v>
      </c>
      <c r="G90" s="17">
        <v>45064</v>
      </c>
      <c r="H90" s="18" t="s">
        <v>367</v>
      </c>
      <c r="I90" s="19">
        <v>27858.21</v>
      </c>
      <c r="J90" s="17">
        <v>45070</v>
      </c>
      <c r="K90" s="14" t="s">
        <v>20</v>
      </c>
      <c r="L90" s="23">
        <f>26465.3+1392.91</f>
        <v>27858.21</v>
      </c>
      <c r="M90" s="18" t="s">
        <v>368</v>
      </c>
    </row>
    <row r="91" spans="1:13" s="21" customFormat="1" ht="120">
      <c r="A91" s="11" t="s">
        <v>15</v>
      </c>
      <c r="B91" s="12">
        <v>85</v>
      </c>
      <c r="C91" s="13">
        <v>8329433000105</v>
      </c>
      <c r="D91" s="14" t="s">
        <v>51</v>
      </c>
      <c r="E91" s="22" t="s">
        <v>369</v>
      </c>
      <c r="F91" s="16" t="s">
        <v>370</v>
      </c>
      <c r="G91" s="17">
        <v>45064</v>
      </c>
      <c r="H91" s="18" t="s">
        <v>371</v>
      </c>
      <c r="I91" s="19">
        <v>2300</v>
      </c>
      <c r="J91" s="17">
        <v>45070</v>
      </c>
      <c r="K91" s="14" t="s">
        <v>20</v>
      </c>
      <c r="L91" s="19">
        <v>2300</v>
      </c>
      <c r="M91" s="18" t="s">
        <v>372</v>
      </c>
    </row>
    <row r="92" spans="1:13" s="21" customFormat="1" ht="135">
      <c r="A92" s="11" t="s">
        <v>15</v>
      </c>
      <c r="B92" s="12">
        <v>86</v>
      </c>
      <c r="C92" s="13">
        <v>2593165000140</v>
      </c>
      <c r="D92" s="14" t="s">
        <v>63</v>
      </c>
      <c r="E92" s="22" t="s">
        <v>373</v>
      </c>
      <c r="F92" s="16" t="s">
        <v>374</v>
      </c>
      <c r="G92" s="17">
        <v>45068</v>
      </c>
      <c r="H92" s="18" t="s">
        <v>375</v>
      </c>
      <c r="I92" s="19">
        <v>96900</v>
      </c>
      <c r="J92" s="17">
        <v>45070</v>
      </c>
      <c r="K92" s="14" t="s">
        <v>20</v>
      </c>
      <c r="L92" s="23">
        <f>95446.5+1453.5</f>
        <v>96900</v>
      </c>
      <c r="M92" s="18" t="s">
        <v>376</v>
      </c>
    </row>
    <row r="93" spans="1:13" s="21" customFormat="1" ht="120">
      <c r="A93" s="11" t="s">
        <v>15</v>
      </c>
      <c r="B93" s="12">
        <v>87</v>
      </c>
      <c r="C93" s="13">
        <v>4406195000125</v>
      </c>
      <c r="D93" s="14" t="s">
        <v>348</v>
      </c>
      <c r="E93" s="22" t="s">
        <v>377</v>
      </c>
      <c r="F93" s="27" t="s">
        <v>378</v>
      </c>
      <c r="G93" s="17">
        <v>45068</v>
      </c>
      <c r="H93" s="18" t="s">
        <v>379</v>
      </c>
      <c r="I93" s="19">
        <v>239.86</v>
      </c>
      <c r="J93" s="17">
        <v>45070</v>
      </c>
      <c r="K93" s="14" t="s">
        <v>20</v>
      </c>
      <c r="L93" s="19">
        <v>239.86</v>
      </c>
      <c r="M93" s="18" t="s">
        <v>380</v>
      </c>
    </row>
    <row r="94" spans="1:13" s="21" customFormat="1" ht="120">
      <c r="A94" s="11" t="s">
        <v>15</v>
      </c>
      <c r="B94" s="12">
        <v>88</v>
      </c>
      <c r="C94" s="13">
        <v>4406195000125</v>
      </c>
      <c r="D94" s="14" t="s">
        <v>348</v>
      </c>
      <c r="E94" s="22" t="s">
        <v>381</v>
      </c>
      <c r="F94" s="27" t="s">
        <v>382</v>
      </c>
      <c r="G94" s="17">
        <v>45068</v>
      </c>
      <c r="H94" s="18" t="s">
        <v>383</v>
      </c>
      <c r="I94" s="19">
        <v>142.34</v>
      </c>
      <c r="J94" s="17">
        <v>45070</v>
      </c>
      <c r="K94" s="14" t="s">
        <v>20</v>
      </c>
      <c r="L94" s="19">
        <v>142.34</v>
      </c>
      <c r="M94" s="18" t="s">
        <v>380</v>
      </c>
    </row>
    <row r="95" spans="1:13" s="21" customFormat="1" ht="120">
      <c r="A95" s="11" t="s">
        <v>15</v>
      </c>
      <c r="B95" s="12">
        <v>89</v>
      </c>
      <c r="C95" s="13">
        <v>4406195000125</v>
      </c>
      <c r="D95" s="14" t="s">
        <v>348</v>
      </c>
      <c r="E95" s="22" t="s">
        <v>384</v>
      </c>
      <c r="F95" s="27" t="s">
        <v>385</v>
      </c>
      <c r="G95" s="17">
        <v>45068</v>
      </c>
      <c r="H95" s="18" t="s">
        <v>386</v>
      </c>
      <c r="I95" s="19">
        <v>183.17</v>
      </c>
      <c r="J95" s="17">
        <v>45070</v>
      </c>
      <c r="K95" s="14" t="s">
        <v>20</v>
      </c>
      <c r="L95" s="19">
        <v>183.17</v>
      </c>
      <c r="M95" s="18" t="s">
        <v>380</v>
      </c>
    </row>
    <row r="96" spans="1:13" s="21" customFormat="1" ht="120">
      <c r="A96" s="11" t="s">
        <v>15</v>
      </c>
      <c r="B96" s="12">
        <v>90</v>
      </c>
      <c r="C96" s="13">
        <v>4406195000125</v>
      </c>
      <c r="D96" s="14" t="s">
        <v>348</v>
      </c>
      <c r="E96" s="22" t="s">
        <v>387</v>
      </c>
      <c r="F96" s="27" t="s">
        <v>388</v>
      </c>
      <c r="G96" s="17">
        <v>45068</v>
      </c>
      <c r="H96" s="18" t="s">
        <v>389</v>
      </c>
      <c r="I96" s="19">
        <v>60.63</v>
      </c>
      <c r="J96" s="17">
        <v>45070</v>
      </c>
      <c r="K96" s="14" t="s">
        <v>20</v>
      </c>
      <c r="L96" s="19">
        <v>60.63</v>
      </c>
      <c r="M96" s="18" t="s">
        <v>380</v>
      </c>
    </row>
    <row r="97" spans="1:14" s="21" customFormat="1" ht="120">
      <c r="A97" s="11" t="s">
        <v>15</v>
      </c>
      <c r="B97" s="12">
        <v>91</v>
      </c>
      <c r="C97" s="13">
        <v>4406195000125</v>
      </c>
      <c r="D97" s="14" t="s">
        <v>348</v>
      </c>
      <c r="E97" s="22" t="s">
        <v>390</v>
      </c>
      <c r="F97" s="27" t="s">
        <v>391</v>
      </c>
      <c r="G97" s="17">
        <v>45068</v>
      </c>
      <c r="H97" s="18" t="s">
        <v>392</v>
      </c>
      <c r="I97" s="19">
        <v>115.09</v>
      </c>
      <c r="J97" s="17">
        <v>45070</v>
      </c>
      <c r="K97" s="14" t="s">
        <v>20</v>
      </c>
      <c r="L97" s="19">
        <v>115.09</v>
      </c>
      <c r="M97" s="18" t="s">
        <v>380</v>
      </c>
    </row>
    <row r="98" spans="1:14" s="21" customFormat="1" ht="135">
      <c r="A98" s="11" t="s">
        <v>15</v>
      </c>
      <c r="B98" s="12">
        <v>92</v>
      </c>
      <c r="C98" s="13">
        <v>2341467000120</v>
      </c>
      <c r="D98" s="14" t="s">
        <v>206</v>
      </c>
      <c r="E98" s="22" t="s">
        <v>393</v>
      </c>
      <c r="F98" s="16" t="s">
        <v>394</v>
      </c>
      <c r="G98" s="17">
        <v>45068</v>
      </c>
      <c r="H98" s="18" t="s">
        <v>395</v>
      </c>
      <c r="I98" s="19">
        <v>37339.019999999997</v>
      </c>
      <c r="J98" s="17">
        <v>45070</v>
      </c>
      <c r="K98" s="14" t="s">
        <v>20</v>
      </c>
      <c r="L98" s="19">
        <v>37339.019999999997</v>
      </c>
      <c r="M98" s="18" t="s">
        <v>396</v>
      </c>
    </row>
    <row r="99" spans="1:14" s="21" customFormat="1" ht="150">
      <c r="A99" s="11" t="s">
        <v>15</v>
      </c>
      <c r="B99" s="12">
        <v>93</v>
      </c>
      <c r="C99" s="13">
        <v>2037069000115</v>
      </c>
      <c r="D99" s="14" t="s">
        <v>397</v>
      </c>
      <c r="E99" s="22" t="s">
        <v>398</v>
      </c>
      <c r="F99" s="16" t="s">
        <v>399</v>
      </c>
      <c r="G99" s="17">
        <v>45070</v>
      </c>
      <c r="H99" s="18" t="s">
        <v>400</v>
      </c>
      <c r="I99" s="19">
        <v>59583.32</v>
      </c>
      <c r="J99" s="17">
        <v>45070</v>
      </c>
      <c r="K99" s="14" t="s">
        <v>20</v>
      </c>
      <c r="L99" s="23">
        <f>49156.23+2979.17+893.75</f>
        <v>53029.15</v>
      </c>
      <c r="M99" s="18" t="s">
        <v>401</v>
      </c>
    </row>
    <row r="100" spans="1:14" s="21" customFormat="1" ht="120">
      <c r="A100" s="11" t="s">
        <v>15</v>
      </c>
      <c r="B100" s="12">
        <v>94</v>
      </c>
      <c r="C100" s="13">
        <v>5610079000196</v>
      </c>
      <c r="D100" s="14" t="s">
        <v>201</v>
      </c>
      <c r="E100" s="22" t="s">
        <v>402</v>
      </c>
      <c r="F100" s="27" t="s">
        <v>403</v>
      </c>
      <c r="G100" s="17">
        <v>45070</v>
      </c>
      <c r="H100" s="18" t="s">
        <v>404</v>
      </c>
      <c r="I100" s="19">
        <v>188.09</v>
      </c>
      <c r="J100" s="17">
        <v>45070</v>
      </c>
      <c r="K100" s="14" t="s">
        <v>20</v>
      </c>
      <c r="L100" s="19">
        <v>188.09</v>
      </c>
      <c r="M100" s="18" t="s">
        <v>405</v>
      </c>
    </row>
    <row r="101" spans="1:14" s="21" customFormat="1" ht="90">
      <c r="A101" s="11" t="s">
        <v>15</v>
      </c>
      <c r="B101" s="12">
        <v>95</v>
      </c>
      <c r="C101" s="13">
        <v>82845322000104</v>
      </c>
      <c r="D101" s="14" t="s">
        <v>95</v>
      </c>
      <c r="E101" s="22" t="s">
        <v>406</v>
      </c>
      <c r="F101" s="27" t="s">
        <v>407</v>
      </c>
      <c r="G101" s="17">
        <v>45070</v>
      </c>
      <c r="H101" s="18" t="s">
        <v>408</v>
      </c>
      <c r="I101" s="19">
        <v>51220.97</v>
      </c>
      <c r="J101" s="17">
        <v>45070</v>
      </c>
      <c r="K101" s="14" t="s">
        <v>20</v>
      </c>
      <c r="L101" s="23">
        <f>50452.66+768.31</f>
        <v>51220.97</v>
      </c>
      <c r="M101" s="18" t="s">
        <v>409</v>
      </c>
    </row>
    <row r="102" spans="1:14" s="21" customFormat="1" ht="105">
      <c r="A102" s="11" t="s">
        <v>15</v>
      </c>
      <c r="B102" s="12">
        <v>96</v>
      </c>
      <c r="C102" s="13">
        <v>12715889000172</v>
      </c>
      <c r="D102" s="14" t="s">
        <v>80</v>
      </c>
      <c r="E102" s="22" t="s">
        <v>410</v>
      </c>
      <c r="F102" s="16" t="s">
        <v>411</v>
      </c>
      <c r="G102" s="17">
        <v>45070</v>
      </c>
      <c r="H102" s="18" t="s">
        <v>412</v>
      </c>
      <c r="I102" s="19">
        <v>4389.72</v>
      </c>
      <c r="J102" s="17">
        <v>45070</v>
      </c>
      <c r="K102" s="14" t="s">
        <v>20</v>
      </c>
      <c r="L102" s="23">
        <f>4170.23+219.49</f>
        <v>4389.7199999999993</v>
      </c>
      <c r="M102" s="18" t="s">
        <v>413</v>
      </c>
    </row>
    <row r="103" spans="1:14" s="21" customFormat="1" ht="150">
      <c r="A103" s="11" t="s">
        <v>15</v>
      </c>
      <c r="B103" s="12">
        <v>97</v>
      </c>
      <c r="C103" s="13">
        <v>27985750000116</v>
      </c>
      <c r="D103" s="14" t="s">
        <v>414</v>
      </c>
      <c r="E103" s="33" t="s">
        <v>415</v>
      </c>
      <c r="F103" s="26" t="s">
        <v>416</v>
      </c>
      <c r="G103" s="17">
        <v>45070</v>
      </c>
      <c r="H103" s="18" t="s">
        <v>417</v>
      </c>
      <c r="I103" s="24">
        <v>5430.96</v>
      </c>
      <c r="J103" s="20" t="s">
        <v>418</v>
      </c>
      <c r="K103" s="14" t="s">
        <v>20</v>
      </c>
      <c r="L103" s="20" t="s">
        <v>418</v>
      </c>
      <c r="M103" s="18" t="s">
        <v>419</v>
      </c>
    </row>
    <row r="104" spans="1:14" s="21" customFormat="1" ht="120">
      <c r="A104" s="11" t="s">
        <v>15</v>
      </c>
      <c r="B104" s="12">
        <v>98</v>
      </c>
      <c r="C104" s="13">
        <v>11379887000197</v>
      </c>
      <c r="D104" s="14" t="s">
        <v>420</v>
      </c>
      <c r="E104" s="22" t="s">
        <v>421</v>
      </c>
      <c r="F104" s="16" t="s">
        <v>422</v>
      </c>
      <c r="G104" s="17">
        <v>45076</v>
      </c>
      <c r="H104" s="18" t="s">
        <v>423</v>
      </c>
      <c r="I104" s="19">
        <v>1854.95</v>
      </c>
      <c r="J104" s="20" t="s">
        <v>418</v>
      </c>
      <c r="K104" s="14" t="s">
        <v>20</v>
      </c>
      <c r="L104" s="20" t="s">
        <v>418</v>
      </c>
      <c r="M104" s="18" t="s">
        <v>424</v>
      </c>
    </row>
    <row r="105" spans="1:14" s="21" customFormat="1" ht="135">
      <c r="A105" s="11" t="s">
        <v>15</v>
      </c>
      <c r="B105" s="12">
        <v>99</v>
      </c>
      <c r="C105" s="13">
        <v>10181964000137</v>
      </c>
      <c r="D105" s="14" t="s">
        <v>178</v>
      </c>
      <c r="E105" s="22" t="s">
        <v>425</v>
      </c>
      <c r="F105" s="16" t="s">
        <v>426</v>
      </c>
      <c r="G105" s="17">
        <v>45076</v>
      </c>
      <c r="H105" s="18" t="s">
        <v>427</v>
      </c>
      <c r="I105" s="19">
        <v>51650.54</v>
      </c>
      <c r="J105" s="20" t="s">
        <v>418</v>
      </c>
      <c r="K105" s="14" t="s">
        <v>20</v>
      </c>
      <c r="L105" s="20" t="s">
        <v>418</v>
      </c>
      <c r="M105" s="18" t="s">
        <v>428</v>
      </c>
    </row>
    <row r="106" spans="1:14" s="21" customFormat="1" ht="135">
      <c r="A106" s="11" t="s">
        <v>15</v>
      </c>
      <c r="B106" s="12">
        <v>100</v>
      </c>
      <c r="C106" s="13">
        <v>492578000102</v>
      </c>
      <c r="D106" s="14" t="s">
        <v>144</v>
      </c>
      <c r="E106" s="22" t="s">
        <v>429</v>
      </c>
      <c r="F106" s="16" t="s">
        <v>430</v>
      </c>
      <c r="G106" s="17">
        <v>45076</v>
      </c>
      <c r="H106" s="18" t="s">
        <v>431</v>
      </c>
      <c r="I106" s="19">
        <v>2703.33</v>
      </c>
      <c r="J106" s="20" t="s">
        <v>418</v>
      </c>
      <c r="K106" s="14" t="s">
        <v>20</v>
      </c>
      <c r="L106" s="20" t="s">
        <v>418</v>
      </c>
      <c r="M106" s="18" t="s">
        <v>432</v>
      </c>
    </row>
    <row r="107" spans="1:14" s="21" customFormat="1" ht="105">
      <c r="A107" s="11" t="s">
        <v>15</v>
      </c>
      <c r="B107" s="12">
        <v>101</v>
      </c>
      <c r="C107" s="13">
        <v>4320180000140</v>
      </c>
      <c r="D107" s="14" t="s">
        <v>85</v>
      </c>
      <c r="E107" s="22" t="s">
        <v>433</v>
      </c>
      <c r="F107" s="27" t="s">
        <v>434</v>
      </c>
      <c r="G107" s="17">
        <v>45076</v>
      </c>
      <c r="H107" s="18" t="s">
        <v>435</v>
      </c>
      <c r="I107" s="19">
        <v>129.79</v>
      </c>
      <c r="J107" s="20" t="s">
        <v>418</v>
      </c>
      <c r="K107" s="14" t="s">
        <v>20</v>
      </c>
      <c r="L107" s="20" t="s">
        <v>418</v>
      </c>
      <c r="M107" s="18" t="s">
        <v>436</v>
      </c>
    </row>
    <row r="108" spans="1:14" s="21" customFormat="1" ht="120">
      <c r="A108" s="11" t="s">
        <v>15</v>
      </c>
      <c r="B108" s="12">
        <v>102</v>
      </c>
      <c r="C108" s="13">
        <v>34028316000375</v>
      </c>
      <c r="D108" s="14" t="s">
        <v>437</v>
      </c>
      <c r="E108" s="22" t="s">
        <v>438</v>
      </c>
      <c r="F108" s="16" t="s">
        <v>439</v>
      </c>
      <c r="G108" s="17">
        <v>45076</v>
      </c>
      <c r="H108" s="18" t="s">
        <v>440</v>
      </c>
      <c r="I108" s="19">
        <v>10082.370000000001</v>
      </c>
      <c r="J108" s="20" t="s">
        <v>418</v>
      </c>
      <c r="K108" s="14" t="s">
        <v>20</v>
      </c>
      <c r="L108" s="20" t="s">
        <v>418</v>
      </c>
      <c r="M108" s="18" t="s">
        <v>441</v>
      </c>
    </row>
    <row r="109" spans="1:14">
      <c r="A109" s="34" t="s">
        <v>442</v>
      </c>
      <c r="B109" s="34"/>
      <c r="C109" s="34"/>
      <c r="D109" s="4"/>
      <c r="J109" s="35"/>
      <c r="K109" s="36"/>
      <c r="L109" s="35"/>
      <c r="N109" s="37"/>
    </row>
    <row r="110" spans="1:14">
      <c r="A110" s="38" t="str">
        <f>[1]Bens!A86</f>
        <v>Data da última atualização: 19/06/2023</v>
      </c>
      <c r="B110" s="39"/>
      <c r="C110" s="4"/>
      <c r="D110" s="1"/>
      <c r="N110" s="37"/>
    </row>
    <row r="111" spans="1:14">
      <c r="A111" s="40" t="s">
        <v>443</v>
      </c>
      <c r="B111" s="40"/>
      <c r="C111" s="40"/>
      <c r="D111" s="40"/>
      <c r="N111" s="37"/>
    </row>
    <row r="112" spans="1:14">
      <c r="A112" s="40" t="s">
        <v>444</v>
      </c>
      <c r="B112" s="40"/>
      <c r="C112" s="40"/>
      <c r="D112" s="40"/>
      <c r="N112" s="37"/>
    </row>
    <row r="113" spans="1:14">
      <c r="A113" s="41" t="s">
        <v>445</v>
      </c>
      <c r="B113" s="41"/>
      <c r="C113" s="41"/>
      <c r="D113" s="1"/>
      <c r="N113" s="37"/>
    </row>
    <row r="114" spans="1:14">
      <c r="N114" s="37"/>
    </row>
    <row r="115" spans="1:14">
      <c r="N115" s="37"/>
    </row>
    <row r="116" spans="1:14" s="37" customFormat="1">
      <c r="A116"/>
      <c r="B116"/>
      <c r="C116"/>
      <c r="D116"/>
      <c r="E116" s="2"/>
      <c r="F116" s="3"/>
      <c r="G116"/>
      <c r="H116"/>
      <c r="I116"/>
      <c r="J116"/>
      <c r="K116"/>
      <c r="L116"/>
      <c r="M116"/>
    </row>
    <row r="117" spans="1:14">
      <c r="N117" s="37"/>
    </row>
    <row r="118" spans="1:14">
      <c r="N118" s="37"/>
    </row>
    <row r="119" spans="1:14">
      <c r="N119" s="37"/>
    </row>
    <row r="120" spans="1:14">
      <c r="N120" s="37"/>
    </row>
    <row r="121" spans="1:14">
      <c r="N121" s="37"/>
    </row>
    <row r="122" spans="1:14">
      <c r="N122" s="37"/>
    </row>
    <row r="123" spans="1:14">
      <c r="N123" s="37"/>
    </row>
    <row r="124" spans="1:14">
      <c r="N124" s="37"/>
    </row>
    <row r="125" spans="1:14">
      <c r="N125" s="37"/>
    </row>
    <row r="126" spans="1:14">
      <c r="N126" s="37"/>
    </row>
    <row r="127" spans="1:14" s="37" customFormat="1">
      <c r="A127"/>
      <c r="B127"/>
      <c r="C127"/>
      <c r="D127"/>
      <c r="E127" s="2"/>
      <c r="F127" s="3"/>
      <c r="G127"/>
      <c r="H127"/>
      <c r="I127"/>
      <c r="J127"/>
      <c r="K127"/>
      <c r="L127"/>
      <c r="M127"/>
    </row>
    <row r="128" spans="1:14" s="37" customFormat="1">
      <c r="A128"/>
      <c r="B128"/>
      <c r="C128"/>
      <c r="D128"/>
      <c r="E128" s="2"/>
      <c r="F128" s="3"/>
      <c r="G128"/>
      <c r="H128"/>
      <c r="I128"/>
      <c r="J128"/>
      <c r="K128"/>
      <c r="L128"/>
      <c r="M128"/>
    </row>
    <row r="129" spans="1:14" s="37" customFormat="1">
      <c r="A129"/>
      <c r="B129"/>
      <c r="C129"/>
      <c r="D129"/>
      <c r="E129" s="2"/>
      <c r="F129" s="3"/>
      <c r="G129"/>
      <c r="H129"/>
      <c r="I129"/>
      <c r="J129"/>
      <c r="K129"/>
      <c r="L129"/>
      <c r="M129"/>
    </row>
    <row r="130" spans="1:14" s="37" customFormat="1">
      <c r="A130"/>
      <c r="B130"/>
      <c r="C130"/>
      <c r="D130"/>
      <c r="E130" s="2"/>
      <c r="F130" s="3"/>
      <c r="G130"/>
      <c r="H130"/>
      <c r="I130"/>
      <c r="J130"/>
      <c r="K130"/>
      <c r="L130"/>
      <c r="M130"/>
    </row>
    <row r="131" spans="1:14" s="37" customFormat="1">
      <c r="A131"/>
      <c r="B131"/>
      <c r="C131"/>
      <c r="D131"/>
      <c r="E131" s="2"/>
      <c r="F131" s="3"/>
      <c r="G131"/>
      <c r="H131"/>
      <c r="I131"/>
      <c r="J131"/>
      <c r="K131"/>
      <c r="L131"/>
      <c r="M131"/>
    </row>
    <row r="132" spans="1:14" s="37" customFormat="1">
      <c r="A132"/>
      <c r="B132"/>
      <c r="C132"/>
      <c r="D132"/>
      <c r="E132" s="2"/>
      <c r="F132" s="3"/>
      <c r="G132"/>
      <c r="H132"/>
      <c r="I132"/>
      <c r="J132"/>
      <c r="K132"/>
      <c r="L132"/>
      <c r="M132"/>
    </row>
    <row r="133" spans="1:14" s="37" customFormat="1">
      <c r="A133"/>
      <c r="B133"/>
      <c r="C133"/>
      <c r="D133"/>
      <c r="E133" s="2"/>
      <c r="F133" s="3"/>
      <c r="G133"/>
      <c r="H133"/>
      <c r="I133"/>
      <c r="J133"/>
      <c r="K133"/>
      <c r="L133"/>
      <c r="M133"/>
    </row>
    <row r="134" spans="1:14">
      <c r="N134" s="37"/>
    </row>
    <row r="135" spans="1:14">
      <c r="N135" s="37"/>
    </row>
    <row r="136" spans="1:14">
      <c r="N136" s="37"/>
    </row>
    <row r="137" spans="1:14">
      <c r="N137" s="37"/>
    </row>
    <row r="138" spans="1:14">
      <c r="N138" s="37"/>
    </row>
    <row r="139" spans="1:14">
      <c r="N139" s="37"/>
    </row>
    <row r="140" spans="1:14">
      <c r="N140" s="37"/>
    </row>
    <row r="141" spans="1:14">
      <c r="N141" s="37"/>
    </row>
    <row r="142" spans="1:14">
      <c r="N142" s="37"/>
    </row>
    <row r="143" spans="1:14">
      <c r="N143" s="37"/>
    </row>
    <row r="144" spans="1:14">
      <c r="N144" s="37"/>
    </row>
    <row r="145" spans="1:14">
      <c r="N145" s="37"/>
    </row>
    <row r="146" spans="1:14">
      <c r="N146" s="37"/>
    </row>
    <row r="147" spans="1:14">
      <c r="N147" s="37"/>
    </row>
    <row r="148" spans="1:14">
      <c r="N148" s="37"/>
    </row>
    <row r="149" spans="1:14">
      <c r="N149" s="37"/>
    </row>
    <row r="150" spans="1:14">
      <c r="N150" s="37"/>
    </row>
    <row r="151" spans="1:14">
      <c r="N151" s="37"/>
    </row>
    <row r="152" spans="1:14">
      <c r="N152" s="37"/>
    </row>
    <row r="153" spans="1:14">
      <c r="N153" s="37"/>
    </row>
    <row r="154" spans="1:14" s="37" customFormat="1">
      <c r="A154"/>
      <c r="B154"/>
      <c r="C154"/>
      <c r="D154"/>
      <c r="E154" s="2"/>
      <c r="F154" s="3"/>
      <c r="G154"/>
      <c r="H154"/>
      <c r="I154"/>
      <c r="J154"/>
      <c r="K154"/>
      <c r="L154"/>
      <c r="M154"/>
    </row>
    <row r="155" spans="1:14">
      <c r="N155" s="37"/>
    </row>
    <row r="156" spans="1:14">
      <c r="N156" s="37"/>
    </row>
    <row r="157" spans="1:14">
      <c r="N157" s="37"/>
    </row>
    <row r="158" spans="1:14">
      <c r="N158" s="37"/>
    </row>
    <row r="159" spans="1:14">
      <c r="N159" s="37"/>
    </row>
    <row r="160" spans="1:14">
      <c r="N160" s="37"/>
    </row>
    <row r="161" spans="14:14">
      <c r="N161" s="37"/>
    </row>
    <row r="162" spans="14:14">
      <c r="N162" s="37"/>
    </row>
    <row r="163" spans="14:14">
      <c r="N163" s="37"/>
    </row>
    <row r="164" spans="14:14">
      <c r="N164" s="37"/>
    </row>
    <row r="165" spans="14:14">
      <c r="N165" s="37"/>
    </row>
    <row r="166" spans="14:14">
      <c r="N166" s="37"/>
    </row>
    <row r="167" spans="14:14">
      <c r="N167" s="37"/>
    </row>
    <row r="168" spans="14:14">
      <c r="N168" s="37"/>
    </row>
    <row r="169" spans="14:14">
      <c r="N169" s="37"/>
    </row>
    <row r="170" spans="14:14">
      <c r="N170" s="37"/>
    </row>
    <row r="171" spans="14:14">
      <c r="N171" s="37"/>
    </row>
    <row r="172" spans="14:14">
      <c r="N172" s="37"/>
    </row>
    <row r="173" spans="14:14">
      <c r="N173" s="37"/>
    </row>
    <row r="174" spans="14:14">
      <c r="N174" s="37"/>
    </row>
    <row r="175" spans="14:14">
      <c r="N175" s="37"/>
    </row>
    <row r="176" spans="14:14">
      <c r="N176" s="37"/>
    </row>
    <row r="177" spans="14:14">
      <c r="N177" s="37"/>
    </row>
    <row r="178" spans="14:14">
      <c r="N178" s="37"/>
    </row>
    <row r="179" spans="14:14">
      <c r="N179" s="37"/>
    </row>
    <row r="180" spans="14:14">
      <c r="N180" s="37"/>
    </row>
    <row r="181" spans="14:14">
      <c r="N181" s="37"/>
    </row>
    <row r="182" spans="14:14" ht="148.5" customHeight="1">
      <c r="N182" s="37"/>
    </row>
    <row r="183" spans="14:14">
      <c r="N183" s="37"/>
    </row>
    <row r="184" spans="14:14">
      <c r="N184" s="37"/>
    </row>
    <row r="185" spans="14:14">
      <c r="N185" s="37"/>
    </row>
    <row r="186" spans="14:14">
      <c r="N186" s="37"/>
    </row>
    <row r="187" spans="14:14">
      <c r="N187" s="37"/>
    </row>
    <row r="188" spans="14:14">
      <c r="N188" s="37"/>
    </row>
    <row r="189" spans="14:14">
      <c r="N189" s="37"/>
    </row>
    <row r="190" spans="14:14">
      <c r="N190" s="37"/>
    </row>
    <row r="191" spans="14:14">
      <c r="N191" s="37"/>
    </row>
    <row r="192" spans="14:14">
      <c r="N192" s="37"/>
    </row>
    <row r="193" spans="14:14">
      <c r="N193" s="37"/>
    </row>
    <row r="194" spans="14:14">
      <c r="N194" s="37"/>
    </row>
    <row r="195" spans="14:14">
      <c r="N195" s="37"/>
    </row>
    <row r="196" spans="14:14">
      <c r="N196" s="37"/>
    </row>
    <row r="197" spans="14:14">
      <c r="N197" s="37"/>
    </row>
    <row r="198" spans="14:14">
      <c r="N198" s="37"/>
    </row>
    <row r="199" spans="14:14">
      <c r="N199" s="37"/>
    </row>
    <row r="200" spans="14:14">
      <c r="N200" s="37"/>
    </row>
    <row r="201" spans="14:14">
      <c r="N201" s="37"/>
    </row>
    <row r="202" spans="14:14">
      <c r="N202" s="37"/>
    </row>
    <row r="203" spans="14:14">
      <c r="N203" s="37"/>
    </row>
    <row r="204" spans="14:14">
      <c r="N204" s="37"/>
    </row>
    <row r="205" spans="14:14">
      <c r="N205" s="37"/>
    </row>
  </sheetData>
  <mergeCells count="5">
    <mergeCell ref="A2:M2"/>
    <mergeCell ref="A3:E3"/>
    <mergeCell ref="A5:L5"/>
    <mergeCell ref="A111:D111"/>
    <mergeCell ref="A112:D112"/>
  </mergeCells>
  <conditionalFormatting sqref="C7 C9:C17 C19:C24 C26:C59 C63:C78 C80:C102 C104:C108">
    <cfRule type="cellIs" dxfId="17" priority="17" operator="between">
      <formula>111111111</formula>
      <formula>99999999999</formula>
    </cfRule>
    <cfRule type="cellIs" dxfId="16" priority="18" operator="between">
      <formula>111111111111</formula>
      <formula>99999999999999</formula>
    </cfRule>
  </conditionalFormatting>
  <conditionalFormatting sqref="C8">
    <cfRule type="cellIs" dxfId="15" priority="15" stopIfTrue="1" operator="between">
      <formula>111111111</formula>
      <formula>99999999999</formula>
    </cfRule>
    <cfRule type="cellIs" dxfId="14" priority="16" operator="between">
      <formula>111111111111</formula>
      <formula>99999999999999</formula>
    </cfRule>
  </conditionalFormatting>
  <conditionalFormatting sqref="C18">
    <cfRule type="cellIs" dxfId="13" priority="13" operator="between">
      <formula>111111111</formula>
      <formula>99999999999</formula>
    </cfRule>
    <cfRule type="cellIs" dxfId="12" priority="14" operator="between">
      <formula>111111111111</formula>
      <formula>99999999999999</formula>
    </cfRule>
  </conditionalFormatting>
  <conditionalFormatting sqref="C25">
    <cfRule type="cellIs" dxfId="11" priority="11" operator="between">
      <formula>111111111</formula>
      <formula>99999999999</formula>
    </cfRule>
    <cfRule type="cellIs" dxfId="10" priority="12" operator="between">
      <formula>111111111111</formula>
      <formula>99999999999999</formula>
    </cfRule>
  </conditionalFormatting>
  <conditionalFormatting sqref="C60">
    <cfRule type="cellIs" dxfId="9" priority="9" operator="between">
      <formula>111111111</formula>
      <formula>99999999999</formula>
    </cfRule>
    <cfRule type="cellIs" dxfId="8" priority="10" operator="between">
      <formula>111111111111</formula>
      <formula>99999999999999</formula>
    </cfRule>
  </conditionalFormatting>
  <conditionalFormatting sqref="C61">
    <cfRule type="cellIs" dxfId="7" priority="7" operator="between">
      <formula>111111111</formula>
      <formula>99999999999</formula>
    </cfRule>
    <cfRule type="cellIs" dxfId="6" priority="8" operator="between">
      <formula>111111111111</formula>
      <formula>99999999999999</formula>
    </cfRule>
  </conditionalFormatting>
  <conditionalFormatting sqref="C62">
    <cfRule type="cellIs" dxfId="5" priority="5" operator="between">
      <formula>111111111</formula>
      <formula>99999999999</formula>
    </cfRule>
    <cfRule type="cellIs" dxfId="4" priority="6" operator="between">
      <formula>111111111111</formula>
      <formula>99999999999999</formula>
    </cfRule>
  </conditionalFormatting>
  <conditionalFormatting sqref="C79">
    <cfRule type="cellIs" dxfId="3" priority="3" operator="between">
      <formula>111111111</formula>
      <formula>99999999999</formula>
    </cfRule>
    <cfRule type="cellIs" dxfId="2" priority="4" operator="between">
      <formula>111111111111</formula>
      <formula>99999999999999</formula>
    </cfRule>
  </conditionalFormatting>
  <conditionalFormatting sqref="C103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hyperlinks>
    <hyperlink ref="E8" r:id="rId1" display="https://www.mpam.mp.br/images/4_TA_%C3%A0_CT_n.%C2%BA_024-2018_-_MP-PGJ_b7a86.pdf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6" r:id="rId9"/>
    <hyperlink ref="E17" r:id="rId10" display="https://www.mpam.mp.br/images/CT_n%C2%BA_034-2021-MP-PGJ_f1b15.pdf"/>
    <hyperlink ref="E18" r:id="rId11"/>
    <hyperlink ref="E19" r:id="rId12"/>
    <hyperlink ref="E20" r:id="rId13" display="https://www.mpam.mp.br/images/1_TA_ao_CT_n.%C2%BA_006-2021_-_MP-PGJ_3d1d3.pdf"/>
    <hyperlink ref="E21" r:id="rId14" display="https://www.mpam.mp.br/images/1%C2%BA_TA_ao_CT_n%C2%BA_8-2021_-_MP-PGJ_e3290.pdf"/>
    <hyperlink ref="E22" r:id="rId15"/>
    <hyperlink ref="E24" r:id="rId16"/>
    <hyperlink ref="E25" r:id="rId17" display="https://www.mpam.mp.br/images/1%C2%BA_TAP_a_CT_n%C2%BA_19-2021_-_MP-PGJ_-_2022.004812_13252.pdf"/>
    <hyperlink ref="E26" r:id="rId18"/>
    <hyperlink ref="E27" r:id="rId19"/>
    <hyperlink ref="E28" r:id="rId20"/>
    <hyperlink ref="E29" r:id="rId21"/>
    <hyperlink ref="E30" r:id="rId22"/>
    <hyperlink ref="E31" r:id="rId23"/>
    <hyperlink ref="E33" r:id="rId24"/>
    <hyperlink ref="E32" r:id="rId25"/>
    <hyperlink ref="E34" r:id="rId26"/>
    <hyperlink ref="E35" r:id="rId27"/>
    <hyperlink ref="E36" r:id="rId28"/>
    <hyperlink ref="E37" r:id="rId29" display="https://www.mpam.mp.br/images/2_TA_%C3%A0_CC_n.%C2%BA_003-2020_-_MP-PGJ_76916.pdf"/>
    <hyperlink ref="E38" r:id="rId30"/>
    <hyperlink ref="E39" r:id="rId31"/>
    <hyperlink ref="E40" r:id="rId32"/>
    <hyperlink ref="E41" r:id="rId33"/>
    <hyperlink ref="E42" r:id="rId34" display="https://www.mpam.mp.br/images/1%C2%BA_TAP_a_CT_n%C2%BA_35-2018_-_MP-PGJ_-_2022.006802_d4bcf.pdf"/>
    <hyperlink ref="E43" r:id="rId35"/>
    <hyperlink ref="E44" r:id="rId36"/>
    <hyperlink ref="E46" r:id="rId37"/>
    <hyperlink ref="E47" r:id="rId38"/>
    <hyperlink ref="E48" r:id="rId39"/>
    <hyperlink ref="E49" r:id="rId40"/>
    <hyperlink ref="E50" r:id="rId41"/>
    <hyperlink ref="E51" r:id="rId42"/>
    <hyperlink ref="E52" r:id="rId43"/>
    <hyperlink ref="E53" r:id="rId44"/>
    <hyperlink ref="E55" r:id="rId45"/>
    <hyperlink ref="E56" r:id="rId46"/>
    <hyperlink ref="E57" r:id="rId47"/>
    <hyperlink ref="E58" r:id="rId48" display="https://www.mpam.mp.br/images/1%C2%BA_TAP_a_CT_n%C2%BA_012-2021_-_MP-PGJ_-_2022.002439_3450e.pdf"/>
    <hyperlink ref="E59" r:id="rId49"/>
    <hyperlink ref="E60" r:id="rId50"/>
    <hyperlink ref="E61" r:id="rId51" display="https://www.mpam.mp.br/images/1%C2%BA_TAP_a_CT_n%C2%BA_04-2018_-_MP-PGJ_-_2021.015693_7796c.pdf"/>
    <hyperlink ref="E62" r:id="rId52"/>
    <hyperlink ref="E63" r:id="rId53"/>
    <hyperlink ref="E64" r:id="rId54"/>
    <hyperlink ref="E67" r:id="rId55"/>
    <hyperlink ref="E68" r:id="rId56"/>
    <hyperlink ref="E65" r:id="rId57"/>
    <hyperlink ref="E66" r:id="rId58"/>
    <hyperlink ref="E69" r:id="rId59"/>
    <hyperlink ref="E71" r:id="rId60" display="https://www.mpam.mp.br/images/Contratos/2022/Carta_Contrato/CC_05-2022_MP_-_PGJ_596f4.pdf"/>
    <hyperlink ref="E72" r:id="rId61"/>
    <hyperlink ref="E73" r:id="rId62"/>
    <hyperlink ref="E74" r:id="rId63"/>
    <hyperlink ref="E75" r:id="rId64"/>
    <hyperlink ref="E76" r:id="rId65"/>
    <hyperlink ref="E77" r:id="rId66"/>
    <hyperlink ref="E78" r:id="rId67"/>
    <hyperlink ref="E79" r:id="rId68"/>
    <hyperlink ref="E82" r:id="rId69"/>
    <hyperlink ref="E98" r:id="rId70"/>
    <hyperlink ref="E102" r:id="rId71"/>
    <hyperlink ref="E100" r:id="rId72"/>
    <hyperlink ref="E85" r:id="rId73"/>
    <hyperlink ref="E86" r:id="rId74"/>
    <hyperlink ref="E87" r:id="rId75"/>
    <hyperlink ref="E88" r:id="rId76"/>
    <hyperlink ref="E89" r:id="rId77"/>
    <hyperlink ref="E93" r:id="rId78"/>
    <hyperlink ref="E94" r:id="rId79"/>
    <hyperlink ref="E95" r:id="rId80"/>
    <hyperlink ref="E96" r:id="rId81"/>
    <hyperlink ref="E97" r:id="rId82"/>
    <hyperlink ref="E104" r:id="rId83"/>
    <hyperlink ref="E108" r:id="rId84"/>
    <hyperlink ref="E99" r:id="rId85"/>
    <hyperlink ref="E92" r:id="rId86"/>
    <hyperlink ref="E91" r:id="rId87"/>
    <hyperlink ref="E105" r:id="rId88"/>
    <hyperlink ref="E90" r:id="rId89"/>
    <hyperlink ref="E70" r:id="rId90" display="https://www.mpam.mp.br/images/Contratos/2022/Carta_Contrato/CC_05-2022_MP_-_PGJ_596f4.pdf"/>
    <hyperlink ref="E107" r:id="rId91"/>
    <hyperlink ref="E83" r:id="rId92"/>
    <hyperlink ref="E84" r:id="rId93"/>
    <hyperlink ref="E80" r:id="rId94"/>
    <hyperlink ref="E81" r:id="rId95"/>
    <hyperlink ref="E101" r:id="rId96"/>
    <hyperlink ref="E106" r:id="rId97" display="https://www.mpam.mp.br/images/1%C2%BA_TAP_a_CT_n%C2%BA_20-2018_-_MP-PGJ_-_2021.021791_f8be2.pdf"/>
    <hyperlink ref="F78" r:id="rId98"/>
    <hyperlink ref="F82" r:id="rId99"/>
    <hyperlink ref="F49" r:id="rId100"/>
    <hyperlink ref="F98" r:id="rId101"/>
    <hyperlink ref="F7" r:id="rId102"/>
    <hyperlink ref="F8" r:id="rId103"/>
    <hyperlink ref="F9" r:id="rId104"/>
    <hyperlink ref="F10" r:id="rId105"/>
    <hyperlink ref="F11" r:id="rId106"/>
    <hyperlink ref="F12" r:id="rId107"/>
    <hyperlink ref="F13" r:id="rId108"/>
    <hyperlink ref="F14" r:id="rId109"/>
    <hyperlink ref="F15" r:id="rId110"/>
    <hyperlink ref="F16" r:id="rId111"/>
    <hyperlink ref="F18" r:id="rId112"/>
    <hyperlink ref="F19" r:id="rId113"/>
    <hyperlink ref="F20" r:id="rId114"/>
    <hyperlink ref="F17" r:id="rId115"/>
    <hyperlink ref="F21" r:id="rId116"/>
    <hyperlink ref="F22" r:id="rId117"/>
    <hyperlink ref="F23" r:id="rId118"/>
    <hyperlink ref="F24" r:id="rId119"/>
    <hyperlink ref="F102" r:id="rId120"/>
    <hyperlink ref="F100" r:id="rId121"/>
    <hyperlink ref="F48" r:id="rId122"/>
    <hyperlink ref="F85" r:id="rId123"/>
    <hyperlink ref="F86" r:id="rId124"/>
    <hyperlink ref="F87" r:id="rId125"/>
    <hyperlink ref="F88" r:id="rId126"/>
    <hyperlink ref="F89" r:id="rId127"/>
    <hyperlink ref="F93" r:id="rId128"/>
    <hyperlink ref="F94" r:id="rId129"/>
    <hyperlink ref="F95" r:id="rId130"/>
    <hyperlink ref="F96" r:id="rId131"/>
    <hyperlink ref="F97" r:id="rId132"/>
    <hyperlink ref="F37" r:id="rId133"/>
    <hyperlink ref="F59" r:id="rId134"/>
    <hyperlink ref="F63" r:id="rId135"/>
    <hyperlink ref="F64" r:id="rId136"/>
    <hyperlink ref="F104" r:id="rId137"/>
    <hyperlink ref="F57" r:id="rId138"/>
    <hyperlink ref="F60" r:id="rId139"/>
    <hyperlink ref="F61" r:id="rId140"/>
    <hyperlink ref="F62" r:id="rId141"/>
    <hyperlink ref="F108" r:id="rId142"/>
    <hyperlink ref="F75" r:id="rId143"/>
    <hyperlink ref="F26" r:id="rId144"/>
    <hyperlink ref="F76" r:id="rId145"/>
    <hyperlink ref="F103" r:id="rId146"/>
    <hyperlink ref="F54" r:id="rId147"/>
    <hyperlink ref="F44" r:id="rId148"/>
    <hyperlink ref="F99" r:id="rId149"/>
    <hyperlink ref="F55" r:id="rId150"/>
    <hyperlink ref="F92" r:id="rId151"/>
    <hyperlink ref="F27" r:id="rId152"/>
    <hyperlink ref="F91" r:id="rId153"/>
    <hyperlink ref="F79" r:id="rId154"/>
    <hyperlink ref="F74" r:id="rId155"/>
    <hyperlink ref="F40" r:id="rId156"/>
    <hyperlink ref="F73" r:id="rId157"/>
    <hyperlink ref="F43" r:id="rId158"/>
    <hyperlink ref="F105" r:id="rId159"/>
    <hyperlink ref="F41" r:id="rId160"/>
    <hyperlink ref="F42" r:id="rId161"/>
    <hyperlink ref="F46" r:id="rId162"/>
    <hyperlink ref="F47" r:id="rId163"/>
    <hyperlink ref="F65" r:id="rId164"/>
    <hyperlink ref="F66" r:id="rId165"/>
    <hyperlink ref="F67" r:id="rId166"/>
    <hyperlink ref="F68" r:id="rId167"/>
    <hyperlink ref="F72" r:id="rId168"/>
    <hyperlink ref="F56" r:id="rId169"/>
    <hyperlink ref="F28" r:id="rId170"/>
    <hyperlink ref="F29" r:id="rId171"/>
    <hyperlink ref="F58" r:id="rId172"/>
    <hyperlink ref="F90" r:id="rId173"/>
    <hyperlink ref="F70" r:id="rId174"/>
    <hyperlink ref="F71" r:id="rId175"/>
    <hyperlink ref="F107" r:id="rId176"/>
    <hyperlink ref="F31" r:id="rId177"/>
    <hyperlink ref="F33" r:id="rId178"/>
    <hyperlink ref="F51" r:id="rId179"/>
    <hyperlink ref="F52" r:id="rId180"/>
    <hyperlink ref="F53" r:id="rId181"/>
    <hyperlink ref="F77" r:id="rId182"/>
    <hyperlink ref="F80" r:id="rId183"/>
    <hyperlink ref="F81" r:id="rId184"/>
    <hyperlink ref="F83" r:id="rId185"/>
    <hyperlink ref="F84" r:id="rId186"/>
    <hyperlink ref="F25" r:id="rId187"/>
    <hyperlink ref="F30" r:id="rId188"/>
    <hyperlink ref="F32" r:id="rId189"/>
    <hyperlink ref="F34" r:id="rId190"/>
    <hyperlink ref="F36" r:id="rId191"/>
    <hyperlink ref="F38" r:id="rId192"/>
    <hyperlink ref="F39" r:id="rId193"/>
    <hyperlink ref="F101" r:id="rId194"/>
    <hyperlink ref="F45" r:id="rId195"/>
    <hyperlink ref="F50" r:id="rId196"/>
    <hyperlink ref="F69" r:id="rId197"/>
    <hyperlink ref="F35" r:id="rId198"/>
    <hyperlink ref="F106" r:id="rId199"/>
  </hyperlinks>
  <pageMargins left="0.511811024" right="0.511811024" top="0.78740157499999996" bottom="0.78740157499999996" header="0.31496062000000002" footer="0.31496062000000002"/>
  <pageSetup scale="36" orientation="portrait" r:id="rId200"/>
  <drawing r:id="rId20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Serviços</vt:lpstr>
      <vt:lpstr>Serviços!Area_de_impressao</vt:lpstr>
    </vt:vector>
  </TitlesOfParts>
  <Company>PGJ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Marchel Bruno Souza Costa</dc:creator>
  <cp:lastModifiedBy>Marchel Bruno Souza Costa</cp:lastModifiedBy>
  <cp:lastPrinted>2023-06-29T14:32:14Z</cp:lastPrinted>
  <dcterms:created xsi:type="dcterms:W3CDTF">2023-06-29T14:31:47Z</dcterms:created>
  <dcterms:modified xsi:type="dcterms:W3CDTF">2023-06-29T14:32:35Z</dcterms:modified>
</cp:coreProperties>
</file>