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06.Junho\"/>
    </mc:Choice>
  </mc:AlternateContent>
  <bookViews>
    <workbookView xWindow="0" yWindow="0" windowWidth="28800" windowHeight="11715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Serviços!$D$1:$D$181</definedName>
    <definedName name="_xlnm.Print_Area" localSheetId="0">Serviços!$A$1:$M$90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6" i="1" l="1"/>
  <c r="L67" i="1"/>
  <c r="L65" i="1"/>
  <c r="L62" i="1"/>
  <c r="L59" i="1"/>
  <c r="L58" i="1"/>
  <c r="L57" i="1"/>
  <c r="L56" i="1"/>
  <c r="L51" i="1"/>
  <c r="L49" i="1"/>
  <c r="L41" i="1"/>
  <c r="L40" i="1"/>
  <c r="L35" i="1"/>
  <c r="L32" i="1"/>
  <c r="L25" i="1"/>
  <c r="L24" i="1"/>
  <c r="L21" i="1"/>
  <c r="L20" i="1"/>
  <c r="L19" i="1"/>
  <c r="L18" i="1"/>
  <c r="L17" i="1"/>
  <c r="L16" i="1"/>
  <c r="L15" i="1"/>
  <c r="L14" i="1"/>
  <c r="L13" i="1"/>
  <c r="L10" i="1"/>
  <c r="L7" i="1"/>
  <c r="A2" i="1"/>
</calcChain>
</file>

<file path=xl/sharedStrings.xml><?xml version="1.0" encoding="utf-8"?>
<sst xmlns="http://schemas.openxmlformats.org/spreadsheetml/2006/main" count="567" uniqueCount="346">
  <si>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</si>
  <si>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</si>
  <si>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</si>
  <si>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</si>
  <si>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</si>
  <si>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</si>
  <si>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</si>
  <si>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</si>
  <si>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</si>
  <si>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</si>
  <si>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</si>
  <si>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</si>
  <si>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</si>
  <si>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</si>
  <si>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</si>
  <si>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</si>
  <si>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 xml:space="preserve"> F ALVES DOS SANTOS JUNIOR</t>
  </si>
  <si>
    <t xml:space="preserve">Liquidação da NE n. 2023NE0000995 - Referente ao serviço de instalação dos condicionadores de ar, adquiridos pelo processo SEI 2023.007817, para o atendimento das necessidades da PJ de Urucurituba, conforme NFS-e n° 217 e SEI 2023.010009.
</t>
  </si>
  <si>
    <t>217/2023</t>
  </si>
  <si>
    <t>1896/2023</t>
  </si>
  <si>
    <t>-</t>
  </si>
  <si>
    <t>2023.010009</t>
  </si>
  <si>
    <t xml:space="preserve"> EFICAZ ASSESSORIA DE COMUNICAÇÃO LTDA</t>
  </si>
  <si>
    <t>Liquidação da NE nº 2023NE0000258 - Referente a prestação de serviços de Mailing e clipping jornalístico online, mês de Abril/2023, nos termos do C.A. 001/2022-MP/PGJ, conforme NFS-e 1121 e SEI 2023.008995.</t>
  </si>
  <si>
    <t>1121/2023</t>
  </si>
  <si>
    <t>2007/2023</t>
  </si>
  <si>
    <t>2023.008995</t>
  </si>
  <si>
    <t xml:space="preserve"> OCA  VIAGENS E TURISMO DA AMAZONIA LIMITADA</t>
  </si>
  <si>
    <t>Liquidação da NE nº 2023NE0000046 - Referente a contratação de empresa especializada para prestação de serviços em agenciamento de viagens para atender as necessidades do MPEAM/PGJ, Abril/2023, conforme Fatura Nº 58171 e SEI 2023.009951.</t>
  </si>
  <si>
    <t>Fatura nº 58171</t>
  </si>
  <si>
    <t>2008/2023</t>
  </si>
  <si>
    <t>2023.009951</t>
  </si>
  <si>
    <t xml:space="preserve"> VILA DA BARRA COM E REP E SERV DE DEDETIZACAO LTDA</t>
  </si>
  <si>
    <t xml:space="preserve">Liquidação da NE nº 2023NE0000039 Ref. a serviços de dedetização da PGJ/AM, realizados em Abril/2023, conforme descrito  na Nota Fiscal n.º 2532 e demais documentos no PI-SEI 2023.010082.
</t>
  </si>
  <si>
    <t>2532/2023</t>
  </si>
  <si>
    <t>2009/2023</t>
  </si>
  <si>
    <t>2023.010082</t>
  </si>
  <si>
    <t xml:space="preserve"> SAAE SERVICO AUTONOMO DE AGUA E ESGOTOS DE ITACOAT</t>
  </si>
  <si>
    <t>Liquidação da NE nº 2023NE0000006 - Referente a prestação de serv. continuados de água potável, na cidade de Itacoatiara/AM, conf. Fat. de Maio/2023 e PI-SEI 2023.010307.</t>
  </si>
  <si>
    <t>Fatura nº 237538615</t>
  </si>
  <si>
    <t>2010/2023</t>
  </si>
  <si>
    <t>2023.010307</t>
  </si>
  <si>
    <t xml:space="preserve"> EMPRESA BRASILEIRA DE CORREIOS E TELEGRAFOS EBCT</t>
  </si>
  <si>
    <t>Liquidação da NE nº 2022NE0000204 - Referente a prestação de serviços postais, mês de Abril/2023, nos termos do CA nº 035/2021-MP/PGJ, conforme Fatura 66441 e SEI 2023.011060 (boleto pago em 29/05/2023).</t>
  </si>
  <si>
    <t>Fatura nº 66441</t>
  </si>
  <si>
    <t>2013/2023</t>
  </si>
  <si>
    <t xml:space="preserve">2023.011060 </t>
  </si>
  <si>
    <t>JUNHO</t>
  </si>
  <si>
    <t xml:space="preserve"> ECOSEGM E CONSULTORIA AMBIENTAL LTDA ME</t>
  </si>
  <si>
    <t>Liquidação da NE nº 2023NE0000082 - Ref. a serviços de análises laboratoriais da Estação de Tratamento de Esgotos – ETE, ref. à 12ª medição, conf. 2º T.A. ao C.A. Nº 003/2020 – MP/PGJ, NFS-e n° 3598 e SEI 2023.009846.</t>
  </si>
  <si>
    <t>3598/2023</t>
  </si>
  <si>
    <t>2022/2023</t>
  </si>
  <si>
    <t>2023.009846</t>
  </si>
  <si>
    <t xml:space="preserve"> MOVLEADS AGENCIA DE MARKETING DIGITAL LTDA.</t>
  </si>
  <si>
    <t xml:space="preserve">Liquidação da NE nº 2023NE0000054 - Ref. Prestação de serviço de despesas de design gráfico, editoração de publicações e outros materiais. Ref. 22/04/2023 à 23/05/2023, conf. NFS-e n° 119 e SEI 2023.010654. </t>
  </si>
  <si>
    <t>119/2023</t>
  </si>
  <si>
    <t>2023/2023</t>
  </si>
  <si>
    <t>2023.010654</t>
  </si>
  <si>
    <t xml:space="preserve"> SOFTPLAN PLANEJAMENTO E SISTEMAS LTDA</t>
  </si>
  <si>
    <t>Liquidação da NE nº 2023NE0000032 - Ref. a serviço sobre infraestrutura, conf. 1° T.A. ao C.A. 019/2021-MP/PGJ, correspondente ao mês de MARÇO/2023, conforme NFS-e 543828 e SEI 2023.009514.</t>
  </si>
  <si>
    <t>543828/2023</t>
  </si>
  <si>
    <t>2024/2023</t>
  </si>
  <si>
    <t>2023.009514</t>
  </si>
  <si>
    <t>Liquidação da NE nº 2023NE0000032 - Ref. a serviço sobre infraestrutura, correspondente ao mês de ABRIL/2023, conf. 1° T.A. ao C.A. 019/2021-MP/PGJ, conforme NFS-e 544612 e SEI 2023.010122.</t>
  </si>
  <si>
    <t>544612/2023</t>
  </si>
  <si>
    <t>2029/2023</t>
  </si>
  <si>
    <t>2023.010122</t>
  </si>
  <si>
    <t>Liquidação da NE nº 2023NE0000084 - Ref. a serviço de Sustentação, correspondente ao mês de MARÇO/2023, conf. 1° T.A. ao C.A. 019/2021-MP/PGJ, conf. NFS-e 543825 e SEI 2023.009510.</t>
  </si>
  <si>
    <t>543825/2023</t>
  </si>
  <si>
    <t>2043/2023</t>
  </si>
  <si>
    <t>2023.009510</t>
  </si>
  <si>
    <t>Liquidação da NE nº 2023NE0000084 - Ref. serviço de Garantia de Evolução Tecnológica e Funcional - GETF, ref. a MARÇO/2023, conf. NFS-e 543826 e SEI 2023.009511.</t>
  </si>
  <si>
    <t>543826/2023</t>
  </si>
  <si>
    <t>2045/2023</t>
  </si>
  <si>
    <t>2023.009511</t>
  </si>
  <si>
    <t xml:space="preserve">Liquidação da NE nº 2023NE0000084 - Ref. serviço de Garantia de Evolução Tecnológica e Funcional - GETF, ref. a Abril/2023, conf. NFS-e 544610 e SEI 2023.010116.
</t>
  </si>
  <si>
    <t>544610/2023</t>
  </si>
  <si>
    <t>2046/2023</t>
  </si>
  <si>
    <t>2023.010116</t>
  </si>
  <si>
    <t>Liquidação da NE nº 2023NE0000084  - Referente a serviço de suporte de primeiro nível a PGJ/AM pela SOFTPLAN LTDA, relativo a março/2023, conforme contrato nº 019/2021/PGJ, NFSe nº 543827 e SEI nº 2023.009513.</t>
  </si>
  <si>
    <t>543827/2023</t>
  </si>
  <si>
    <t>2047/2023</t>
  </si>
  <si>
    <t>2023.009513</t>
  </si>
  <si>
    <t xml:space="preserve">Liquidação da NE nº 2023NE0000084  - Referente a serviço de suporte de primeiro nível a PGJ/AM pela SOFTPLAN LTDA, relativo a abril/2023, conforme contrato nº 019/2021/PGJ, NFSe nº 544611 e SEI nº 2023.010114.
</t>
  </si>
  <si>
    <t>544611/2023</t>
  </si>
  <si>
    <t>2048/2023</t>
  </si>
  <si>
    <t>2023.010114</t>
  </si>
  <si>
    <t xml:space="preserve"> ARGO SOLUÇÕES EM TECNOLOGIA DA INFORMACAO LTDA</t>
  </si>
  <si>
    <t>Liquidação da NE nº 2023NE0000960 - Referente a assinatura de licença de uso do software FLICKR PRO, por um período de 24 (vinte e quatro) meses, com o intuito de atender às necessidades da ASCOM do MPAM, conforme NFS-e n° 862 e SEI 2023.010188.</t>
  </si>
  <si>
    <t>862/2023</t>
  </si>
  <si>
    <t>2049/2023</t>
  </si>
  <si>
    <t>2023.010188</t>
  </si>
  <si>
    <t xml:space="preserve"> FUNDO DE MODERNIZAÇÃO E REAPARELHAMENTO DO PODER JUDICIARIO ESTADUAL</t>
  </si>
  <si>
    <t>Liquidação da NE n. 2023NE0000122 - Referente a pagamento de Cessão onerosa de espaços do Tribunal de Justiça do Amazonas 001/2021 - TJ, mês de maio/2023, conforme SEI 2023.011284.</t>
  </si>
  <si>
    <t>Memorando nº 102/2023</t>
  </si>
  <si>
    <t>2052/2023</t>
  </si>
  <si>
    <t>2023.011284</t>
  </si>
  <si>
    <t xml:space="preserve"> INFOCONNECT IMPORTACAO E EXPORTACAO LTDA</t>
  </si>
  <si>
    <t>Liquidação da NE nº 2023NE0000355 -Ref. serviços de instalação de sistemas de CFTV, para atender ao SPAT, à DTIC e ao CAOCRIMO/GAECO, conforme NFS-e 16 e SEI 2023.009116.</t>
  </si>
  <si>
    <t>16/2023</t>
  </si>
  <si>
    <t>2077/2023</t>
  </si>
  <si>
    <t>2023.009116</t>
  </si>
  <si>
    <t xml:space="preserve"> OCA SERVICOS DE PUBLICIDADE LTDA</t>
  </si>
  <si>
    <t>Liquidação da NE nº 2023NE0000817 - Ref. a serviços gráficos, para atender à demanda da PGJ/MPAM, conforme NFS-e nº 1050 e demais documentos no PI-SEI 2023.009746.</t>
  </si>
  <si>
    <t>1050/2023</t>
  </si>
  <si>
    <t>2078/2023</t>
  </si>
  <si>
    <t>2023.009746</t>
  </si>
  <si>
    <t xml:space="preserve"> TECNETWORKING SERVICOS E SOLUCOES EM TI LTDA</t>
  </si>
  <si>
    <t>Liquidação da NE nº 2023NE0000562 - Ref. a serviço de  de licença da suite ADOBE CREATIVE CLOUD &amp;#8208; VIP e ADOBE ACROBAT PRO DC &amp;#8208; VIP, conf. NFS-e 1397, ref ao C.A. 011/2023-MP/PGJ e SEI 2023.009431.</t>
  </si>
  <si>
    <t>1397/2023</t>
  </si>
  <si>
    <t>2079/2023</t>
  </si>
  <si>
    <t>2023.009431</t>
  </si>
  <si>
    <t xml:space="preserve"> OI S.A.</t>
  </si>
  <si>
    <t>Liquidação da NE nº 2023NE0000013 - Ref. a Serviço Telefônico Fixo Comutado - STFC, referente a MAIO/2023, conforme FATURA N° 0300039313550 e demais documentos no PI-SEI 2023.010544 - 5º T.A. ao C.A. 035/2018-MP/PGJ.</t>
  </si>
  <si>
    <t>Fatura nº 0300039313550</t>
  </si>
  <si>
    <t>2080/2023</t>
  </si>
  <si>
    <t xml:space="preserve">2023.010544 </t>
  </si>
  <si>
    <t>Liquidação da NE nº 2023NE0000013 - Ref. a Serviço Telefônico Fixo Comutado - STFC, referente a MAIO/2023, conforme FATURA N° 0300039313551 e demais documentos no PI-SEI 2023.010545 - 5º T.A. ao C.A. 035/2018-MP/PGJ.</t>
  </si>
  <si>
    <t>Fatura nº 0300039313551</t>
  </si>
  <si>
    <t>2083/2023</t>
  </si>
  <si>
    <t xml:space="preserve">2023.010545 </t>
  </si>
  <si>
    <t>Liquidação da NE nº 2023NE0000022 - Ref. a prestação de serviços de rede privada e fornecimento de acesso a internet, ref. a ABRIL/2023, conf. FATURA N° 300039312437 e SEI 2023.010029 - C.A. 018/2019-MP/PGJ, 3º TA.</t>
  </si>
  <si>
    <t>Fatura nº 300039312437</t>
  </si>
  <si>
    <t>2085/2023</t>
  </si>
  <si>
    <t xml:space="preserve">2023.010029 </t>
  </si>
  <si>
    <t>Liquidação da NE nº 2023NE0000021 - Ref. a prestação de serviços de rede privada e fornecimento de acesso a internet, ref. a ABRIL/2023, conf. FATURA N° 300039312437 e SEI 2023.010029 - C.A. 018/2019-MP/PGJ, 3º TA.</t>
  </si>
  <si>
    <t>2086/2023</t>
  </si>
  <si>
    <t xml:space="preserve"> UPDATE DIGITAL TECNOLOGIA DA INFORMAÇÃO LTDA</t>
  </si>
  <si>
    <t>Liquidação da NE n. 2023NE0000255 - Ref. a aquisição de Software para Registro de Ocorrências de Obra e acompanhamento em tempo real das obras, reformas e manutenções, conforme 2º TA ao CT 002/2021-MP/PGJ, conforme NFS-e nº 48241 e SEI 2023.009003.</t>
  </si>
  <si>
    <t>48241/2023</t>
  </si>
  <si>
    <t>2087/2023</t>
  </si>
  <si>
    <t>2023.009003</t>
  </si>
  <si>
    <t>Liquidação da NE nº 2023NE0000314 - Ref. a serviços gráficos, para atender à demanda da PGJ/MPAM, com referência a Fevereiro/2023 conforme NFS-e nº 970 e demais documentos no PI-SEI 2023.009377.</t>
  </si>
  <si>
    <t>970/2023</t>
  </si>
  <si>
    <t>2100/2023</t>
  </si>
  <si>
    <t>2023.009377</t>
  </si>
  <si>
    <t xml:space="preserve"> TRIVALE INSTITUICAO DE PAGAMENTO LTDA</t>
  </si>
  <si>
    <t xml:space="preserve">Liquidação da NE nº 2023NE0000017 - Referente a prestação de serviço de administração, gerenciamento e fornecimento de vale-alimentação no mês de maio/2023, conforme NFS-e 2096421, 3º TA do CA nº 015/2020 - MP/PGJ e SEI 2023.011989.
</t>
  </si>
  <si>
    <t>2096421/2023</t>
  </si>
  <si>
    <t>2127/2023</t>
  </si>
  <si>
    <t>2023.011989</t>
  </si>
  <si>
    <t xml:space="preserve"> CARLOS ALBERTO PEREIRA DE SIQUEIRA</t>
  </si>
  <si>
    <t>Liquidação da NE nº 2023NE0000408 - Ref. a Licença do Uso de Software): 01 UND ENVATO ELEMENTS (PERÍODO 12 MESES) / 01 UND FREEPIK (PERÍODO 12 MESES), conforme  CCA nº 01/2023, NFS-e n° 11 e SEI 2023.010674.</t>
  </si>
  <si>
    <t>011/2023</t>
  </si>
  <si>
    <t>2128/2023</t>
  </si>
  <si>
    <t>2023.010674</t>
  </si>
  <si>
    <t xml:space="preserve"> PRODAM PROCESSAMENTO DE DADOS AMAZONAS SA</t>
  </si>
  <si>
    <t xml:space="preserve">Liquidação da NE nº 2023NE0000042 - Referente a execução de sistemas AJURI, referente ao mês de Maio/2023, nos termos do CA nº 012/2021-MP/PGJ - 1º TA, conforme NFS-e nº 37931 e demais documentos do PI-SEI 2023.011612.
</t>
  </si>
  <si>
    <t>37931/2023</t>
  </si>
  <si>
    <t>2138/2023</t>
  </si>
  <si>
    <t>2023.011612</t>
  </si>
  <si>
    <t xml:space="preserve"> COSAMA COMPANHIA DE SANEAMENTO DO AMAZONAS</t>
  </si>
  <si>
    <t>Liquidação da NE nº 2023NE0001295 - Ref. a serviços de fornecimento de água potável em Tabatinga, ref. ao mês de OUTUBRO/2019, conf. faturas contidas no SEI 2023.009970 - C.A. 006/2022-MPAM/PGJ.</t>
  </si>
  <si>
    <t>Fatura nº 04943102019-4</t>
  </si>
  <si>
    <t>2143/2023</t>
  </si>
  <si>
    <t xml:space="preserve">2023.009970 </t>
  </si>
  <si>
    <t>Liquidação da NE nº 2023NE0001295 - Ref. a serviços de fornecimento de água potável em Codajás, ref. ao mês de OUTUBRO/2019, conf. fatura contida no SEI 2023.009970 - C.A. 006/2022-MPAM/PGJ.</t>
  </si>
  <si>
    <t>Fatura nº 28487102019-4</t>
  </si>
  <si>
    <t>2144/2023</t>
  </si>
  <si>
    <t xml:space="preserve"> AMAZONAS ENERGIA S/A</t>
  </si>
  <si>
    <t>Liquidação da NE nº 2023NE0000041 - Ref. a fornecimento de energia para a Unidade Descentralizada da capital, ref. a MAIO/2023, conf. 1° T.A. ao C.A. n° 010/2021-MP/PGJ, conf. fatura agrupada UC 0623650-2 e SEI 2023.011789.</t>
  </si>
  <si>
    <t>Fatura nº 73384114</t>
  </si>
  <si>
    <t>2146/2023</t>
  </si>
  <si>
    <t>2023.011789</t>
  </si>
  <si>
    <t xml:space="preserve"> TELEFONICA BRASIL S.A.</t>
  </si>
  <si>
    <t>Liquidação da NE nº 2023NE0000008 - Referente a serviço de telefonia móvel a PGJ/AM pela TELEFONICA BRASIL S.A., relativo a Maio/2023, conforme contrato nº 011/2018/PGJ - 4º TA, Fatura nº 0345991343/2023 e SEI nº 2023.011439.</t>
  </si>
  <si>
    <t>Fatura nº 0345991343</t>
  </si>
  <si>
    <t>2147/2023</t>
  </si>
  <si>
    <t>2023.011439</t>
  </si>
  <si>
    <t xml:space="preserve">Liquidação da NE nº 2022NE0000059 - Ref. serviços prestados de execução de Sistema Prodam RH, no mês de Maio/2023, nos termos do 4º TA do C.A.º 003/2019-MP/PGJ, conf. NFS-e nº 37930 e SEI 2023.011611.
</t>
  </si>
  <si>
    <t>37930/2023</t>
  </si>
  <si>
    <t>2164/2023</t>
  </si>
  <si>
    <t>2023.011611</t>
  </si>
  <si>
    <t xml:space="preserve">Liquidação da NE nº 2022NE0000198 - Ref. serviços prestados de execução de Sistema Prodam RH, no mês de Maio/2023, nos termos do 4º TA do C.A.º 003/2019-MP/PGJ, conf. NFS-e nº 37930 e SEI 2023.011611 (parte 2).
</t>
  </si>
  <si>
    <t>2165/2023</t>
  </si>
  <si>
    <t>Liquidação da NE nº 2022NE0000199 - Ref. serviços prestados de execução de Sistema Prodam RH, no mês de Maio/2023, nos termos do 4º TA do C.A.º 003/2019-MP/PGJ, conf. NFS-e nº 37930 e SEI 2023.011611 (parte 3).</t>
  </si>
  <si>
    <t>2168/2023</t>
  </si>
  <si>
    <t>Liquidação da NE nº 2023NE0000001 - Ref. a  serviços de fornecimento de água potável para a promotoria de Tabatinga, ref. a MAIO/2023, conf. fatura 04943052023-6 e SEI 2023.012131.</t>
  </si>
  <si>
    <t>Fatura nº 49430520236</t>
  </si>
  <si>
    <t>2023.012131</t>
  </si>
  <si>
    <t>Liquidação da NE nº 2023NE0000001 - Ref. a serviços de fornecimento de água potável para a promotoria de Carauari, ref. a MAIO/2023, conf. fatura 17246052023-9 e SEI 2023.012131.</t>
  </si>
  <si>
    <t>Fatura nº 172460520239</t>
  </si>
  <si>
    <t>2170/2023</t>
  </si>
  <si>
    <t>Liquidação da NE nº 2023NE0000001 - Ref. a  serviços de fornecimento de água potável para a promotoria de Codajás , ref. a MAIO/2023, conf. fatura 28487052023-6 e SEI 2023.012131.</t>
  </si>
  <si>
    <t>Fatura nº 284870520236</t>
  </si>
  <si>
    <t>2171/2023</t>
  </si>
  <si>
    <t>Liquidação da NE nº 2023NE0000001 - Ref. a serviços de fornecimento de água potável para a promotoria de Autazes, ref. a MAIO/2023, conf. fatura 22098052023-7 e SEI 2023.012131.</t>
  </si>
  <si>
    <t>Fatura nº 220980520237</t>
  </si>
  <si>
    <t>2172/2023</t>
  </si>
  <si>
    <t>Liquidação da NE nº 2023NE0000001 - Ref. a serviços de fornecimento de água potável para a promotoria de Juruá, ref. a MAIO/2023, conf. fatura 10918052023-0 e SEI 2023.012131.</t>
  </si>
  <si>
    <t>Fatura nº 109180520230</t>
  </si>
  <si>
    <t>2173/2023</t>
  </si>
  <si>
    <t>Liquidação da NE nº 2022NE0000204 - Ref. a prestação de serviços postais, referentes ao mês de MAIO/2023, nos termos do CA nº 035/2021-MP/PGJ, conforme Fatura 67001 e demais documentos do PI-SEI 2023.012026.</t>
  </si>
  <si>
    <t>Fatura nº 67001</t>
  </si>
  <si>
    <t>2174/2023</t>
  </si>
  <si>
    <t>2023.012026</t>
  </si>
  <si>
    <t xml:space="preserve"> CASA NOVA ENGENHARIA E CONSULTORIA LTDA  ME</t>
  </si>
  <si>
    <t>Liquidação da NE nº 2023NE0000998 - Ref. a prestação de serviços de manutenção preventiva e corretiva da - ETE da PGJ/MPAM - 1ª medição, ref. a 27/04/2023 a 27/05/2023, conf. NFS-e 354, 2º T.A. ao 008/2021 - MPAM/PGJ e SEI 2023.011773.</t>
  </si>
  <si>
    <t>354/2023</t>
  </si>
  <si>
    <t>2207/2023</t>
  </si>
  <si>
    <t>2023.011773</t>
  </si>
  <si>
    <t>Liquidação da NE nº 2023NE0000040 Ref. a prestação do serviço de energia elétrica às Unidades Descentralizadas, referente a Maio/2023, conforme Fatura Agrupada 86746-2, e demais documentos no PI-SEI 2023.012282.</t>
  </si>
  <si>
    <t>Fatura nº 867462-05/2023</t>
  </si>
  <si>
    <t>2221/2023</t>
  </si>
  <si>
    <t>2023.012282</t>
  </si>
  <si>
    <t xml:space="preserve">Liquidação da NE nº 2023NE0000039 - Referente a serviços de dedetização da PGJ/AM, realizados em Maio/2023, conforme descrito  na NFSe n.º 2548 e demais documentos no PI-SEI 2023.012347.
</t>
  </si>
  <si>
    <t>2548/2023</t>
  </si>
  <si>
    <t>2224/2023</t>
  </si>
  <si>
    <t>2023.012347</t>
  </si>
  <si>
    <t xml:space="preserve"> SENCINET BRASIL SERVICOS DE TELECOMUNICACOES LTDA</t>
  </si>
  <si>
    <t>Liquidação da NE nº 2023NE0000029 - Ref. a Serviços de Comunicação de Dados e Circuitos Dedicados à transmissão de dados bidirecional, ref. ao período de ABRIL/2023, nos termos do 1° T.A. do CA 022/2021- MP/PGJ, conf. NF 7210 e SEI 2023.010217.</t>
  </si>
  <si>
    <t>7210/2023</t>
  </si>
  <si>
    <t>2429/2023</t>
  </si>
  <si>
    <t>Erro na data de registro da NL</t>
  </si>
  <si>
    <t>2023.010217</t>
  </si>
  <si>
    <t xml:space="preserve"> MANAUS AMBIENTAL S.A</t>
  </si>
  <si>
    <t>Liquidação da NE nº 2023NE0000003 -  Ref. a prestação dos serviços públicos de abastecimento de água e esgotamento sanitário para a PGJ/MPAM - Abril/2023 - CA nº 008/2021-MP/PGJ, conf. Fatura Agrupada nº 1280201/2023 e SEI 2023.011412.</t>
  </si>
  <si>
    <t xml:space="preserve">Fatura nº 1280201 </t>
  </si>
  <si>
    <t>2267/2023</t>
  </si>
  <si>
    <t>2023.011412</t>
  </si>
  <si>
    <t xml:space="preserve"> THIAGO ROCHA DA SILVA (T&amp;A INSTALAÇÕES)</t>
  </si>
  <si>
    <t>Liquidação da NE n. 2022NE0001252 - Ref. a aquisição de sistema de controle de acesso, com biometria (tombo n° 19249 e 19250), , conforme NFSe n° 111 e demais documentos no PI-SEI 2023.009484 (instalação).</t>
  </si>
  <si>
    <t>111/2023</t>
  </si>
  <si>
    <t>2283/2023</t>
  </si>
  <si>
    <t xml:space="preserve">2023.009484 </t>
  </si>
  <si>
    <t xml:space="preserve"> GIBBOR BRASIL PUBLICIDADE E PROPAGANDA LTDA</t>
  </si>
  <si>
    <t>Liquidação da NE nº 2023NE0000045 Ref. a  serviço de publicações do MP/AM  em jornal diário de grande circulação no Amazonas, 1º TA do C.A 011/2021-MP/PGJ, mês de maio/2023, conforme NFS-e n° 3145 e SEI 2023.012030.</t>
  </si>
  <si>
    <t>3145/2023</t>
  </si>
  <si>
    <t>2316/2023</t>
  </si>
  <si>
    <t>2023.012030</t>
  </si>
  <si>
    <t xml:space="preserve"> JF TECNOLOGIA LTDA - ME</t>
  </si>
  <si>
    <t>Liquidação da NE nº 2023NE0000016 - Ref. aos serviços de limpeza e conservação prestados no mês de Maio/23, conf. conforme C.A. 010/2020 - 3º TA, NFS-e 5304 e PI-SEI 2023.011644.</t>
  </si>
  <si>
    <t>5304/2023</t>
  </si>
  <si>
    <t>2302/2023</t>
  </si>
  <si>
    <t>2023.011644</t>
  </si>
  <si>
    <t>Liquidação da NE nº 2023NE0001221 - Ref. aos retroativos da repactuação do período de 01/01/2023 a 01/06/2023, dos serviços de limpeza e conservação , conf. conforme C.A. 010/2020 - 4º TA, NFS-e 5311 e PI-SEI 2023.011644.</t>
  </si>
  <si>
    <t>5311/2023</t>
  </si>
  <si>
    <t>2305/2023</t>
  </si>
  <si>
    <t xml:space="preserve"> G REFRIGERAÇAO COM E SERV DE REFRIGERAÇAO LTDA  ME</t>
  </si>
  <si>
    <t xml:space="preserve">Liquidação da NE nº 2023NE0000051 - Referente a manutenção preventiva e corretiva para os equipamentos de refrigeração (condicionadores de ar, bebedouros, geladeiras, etc) desta PGJ/AM, Maio/2023, conforme NFS-e nº 2785 e SEI 2023.011898.
</t>
  </si>
  <si>
    <t>2785/2023</t>
  </si>
  <si>
    <t>2309/2023</t>
  </si>
  <si>
    <t>2023.011898</t>
  </si>
  <si>
    <t>Liquidação da NE nº 2023NE0000016 -  Referente a Prestação de Serviços de sanitização da PGJ/AM, realizado em Maio de 2023, conforme NFS-e N° 5305 e demais documentos do PI-SEI 2023.012450.</t>
  </si>
  <si>
    <t>5305/2023</t>
  </si>
  <si>
    <t>2312/2023</t>
  </si>
  <si>
    <t>2023.012450</t>
  </si>
  <si>
    <t>Liquidação da NE nº 2023NE0000006 - Referente a prestação de serv. continuados de água potável, na cidade de Itacoatiara/AM, conf. Fatura 23074.02.2023 de Fevereiro/2023 e PI-SEI 2023.003300.</t>
  </si>
  <si>
    <t>Fatura nº 237538612</t>
  </si>
  <si>
    <t>2314/2023</t>
  </si>
  <si>
    <t>2023.003300</t>
  </si>
  <si>
    <t xml:space="preserve"> MAPFRE SEGUROS GERAIS S/A</t>
  </si>
  <si>
    <t>Liquidação da NE nº 2023NE0000572 - Ref. a contratação de empresa para prestação de serviços de seguro de veículos, para frota da PGJ, por 12 (doze) meses, CA N° 010/2023 – MP/PGJ, conforme APÓLICE DE SEGURO N° 2143000133531 e SEI 2023.010849.</t>
  </si>
  <si>
    <t>Apólice nº 2143000133531</t>
  </si>
  <si>
    <t>2322/2023</t>
  </si>
  <si>
    <t>2023.010849</t>
  </si>
  <si>
    <t xml:space="preserve"> MAQUINE MANUTENÇÃO ELETRICA</t>
  </si>
  <si>
    <t xml:space="preserve">Liquidação da NE nº 2023NE0000260 - Ref. a prestação de serviço de engenharia para limpeza, manutenção preventiva e corretiva da Subestação de 1000KVA e 300KVA, Carta Contrato n° 002/2023 - MP/PGJ, conforme NFS-e nº 150 e SEI 2023.011774.
</t>
  </si>
  <si>
    <t>150/2023</t>
  </si>
  <si>
    <t>2326/2023</t>
  </si>
  <si>
    <t>2023.011774</t>
  </si>
  <si>
    <t>Liquidação da NE n. 2023NE0000122 - Referente a pagamento de Cessão onerosa de espaços do Tribunal de Justiça do Amazonas 001/2021 - TJ, mês de junho/2023, conforme SEI 2023.012767.</t>
  </si>
  <si>
    <t>Memorando nº 123/2023</t>
  </si>
  <si>
    <t>2381/2023</t>
  </si>
  <si>
    <t>2023.012767</t>
  </si>
  <si>
    <t>Liquidação da NE nº 2023NE0000258 - Referente a prestação de serviços de Mailing e clipping jornalístico online, mês de Maio/2023, nos termos do C.A. 001/2022-MP/PGJ, conforme NFS-e 1125 e SEI 2023.011583.</t>
  </si>
  <si>
    <t>1125/2023</t>
  </si>
  <si>
    <t>2404/2023</t>
  </si>
  <si>
    <t>2023.011583</t>
  </si>
  <si>
    <t xml:space="preserve"> DAHORA PUBLICIADE, SERVIÇOS GRAFICOS E EVENTOS EIRELI</t>
  </si>
  <si>
    <t>Liquidação da NE nº 2022NE0002349 - Ref. a contratação, por demanda, de empresa especializada na prestação de serviços técnicos, para operação dos sistemas de som e comunicação audiovisual desta PGJ, conforme NFS-e 496 e SEI 2023.012109.</t>
  </si>
  <si>
    <t>496/2023</t>
  </si>
  <si>
    <t>2405/2023</t>
  </si>
  <si>
    <t>2023.012109</t>
  </si>
  <si>
    <t>Liquidação da NE nº 2023NE0000259 - Ref. a serviço de fornecimento de energia elétrica, conf. fatura agrupada 86993-7, (MAIO/23) ref. ao 4º T.A. ao C.A. 002/2019-MP/PGJ e PI-SEI 2023.012275.</t>
  </si>
  <si>
    <t>Fatura nº 0869937-05/2023</t>
  </si>
  <si>
    <t>2406/2023</t>
  </si>
  <si>
    <t>2023.012275</t>
  </si>
  <si>
    <t xml:space="preserve"> MAPROTEM MANAUS VIG. E PROTEÇAO ELET. MONITORADA LTDA</t>
  </si>
  <si>
    <t>Liquidação da NE nº 2022NE0000584 - Ref. manutenção preventiva e/ou corretiva do edifício anexo administrativo do MPAM/PGJ, ref. a ABR/2023 (22/03/2023 A 21/04/2023) - C.A. 006/2021 – MP/PGJ, conf. NFS-e 9256 e SEI 2023.009526.</t>
  </si>
  <si>
    <t>9256/2023</t>
  </si>
  <si>
    <t>2424/2023</t>
  </si>
  <si>
    <t>2023.009526</t>
  </si>
  <si>
    <t>Liquidação da NE nº 2023NE0000027 - Ref. a Serviços de Comunicação de Dados e Circuitos, ref. ao período de ABRIL/2023, nos termos do 1° T.A. do CA 013/2021, conf. Fatura 7209 e SEI 2023.010216.</t>
  </si>
  <si>
    <t>7209/2023</t>
  </si>
  <si>
    <t>2426/2023</t>
  </si>
  <si>
    <t>2023.010216</t>
  </si>
  <si>
    <t>Liquidação da NE nº 2023NE0000027 - Ref. a serviços de Valor Adicionado e Circuitos, referente a ABRIL/2023, nos termos do 1° T.A. do CA 013/2021, conf. NFS-e n° 11560 e SEI 2023.010216.</t>
  </si>
  <si>
    <t>11560/2023</t>
  </si>
  <si>
    <t>2427/2023</t>
  </si>
  <si>
    <t>Liquidação da NE nº 2023NE0000006 - Ref. a serviços de água potável para o prédio da Promotoria de Itacoatiara, ref. a JUN/2023, C.A. 005/2022- MP/PGJ, conf. FATURA 06/2023 e SEI 2023.012661</t>
  </si>
  <si>
    <t>Fatura nº 237538616</t>
  </si>
  <si>
    <t>2431/2023</t>
  </si>
  <si>
    <t>2023.012661</t>
  </si>
  <si>
    <t xml:space="preserve"> EDITORA REVISTA DOS TRIBUNAIS LTDA</t>
  </si>
  <si>
    <t>Liquidação da NE nº 2023NE0000052 - Ref. a serviço de assinatura para acesso aos produtos online BIBLIOTECA DIGITAL PROVIEW e RT Online clássico, ambas da Editora Revista dos Tribunais LTDA, conforme DANFE N°  589294 e SEI 2023.011897.</t>
  </si>
  <si>
    <t>589294/2023</t>
  </si>
  <si>
    <t>2433/2023</t>
  </si>
  <si>
    <t>2023.011897</t>
  </si>
  <si>
    <t>Liquidação da NE nº 2023NE0000052 - Ref. a serviço de assinatura para acesso aos produtos online BIBLIOTECA DIGITAL PROVIEW e RT Online clássico, ambas da Editora Revista dos Tribunais LTDA, conforme DANFE N°  589295 e SEI 2023.011897.</t>
  </si>
  <si>
    <t>589295/2023</t>
  </si>
  <si>
    <t>2435/2023</t>
  </si>
  <si>
    <t xml:space="preserve"> COMPANHIA HUMAITENSE DE AGUAS E SANEAMENTO BASICO</t>
  </si>
  <si>
    <t>Liquidação da NE nº 2023NE0000004 - Ref. a serviços de fornecimento de água potável no município de Humaitá/AM, ref. a MARÇO/2023, C.A, 010/2021- MPAM/PGJ, conf. Fatura n° 023058992 e SEI 2023.012627.</t>
  </si>
  <si>
    <t>Fatura nº 023058992</t>
  </si>
  <si>
    <t>2436/2023</t>
  </si>
  <si>
    <t>2023.012627</t>
  </si>
  <si>
    <t>Liquidação da NE nº 2023NE0000052 - Ref. a serviço de assinatura para acesso aos produtos online BIBLIOTECA DIGITAL PROVIEW e RT Online clássico, ambas da Editora Revista dos Tribunais LTDA, conforme DANFE N°  589296 e SEI 2023.011897.</t>
  </si>
  <si>
    <t>589296/2023</t>
  </si>
  <si>
    <t>2437/2023</t>
  </si>
  <si>
    <t>Liquidação da NE nº 2023NE0000052 - Ref. a serviço de assinatura para acesso aos produtos online BIBLIOTECA DIGITAL PROVIEW e RT Online clássico, ambas da Editora Revista dos Tribunais LTDA, conforme DANFE N°  589297 e SEI 2023.011897</t>
  </si>
  <si>
    <t>589297/2023</t>
  </si>
  <si>
    <t>2438/2023</t>
  </si>
  <si>
    <t>Liquidação da NE nº 2023NE0000052 - Ref. a serviço de assinatura para acesso aos produtos online BIBLIOTECA DIGITAL PROVIEW e RT Online clássico, ambas da Editora Revista dos Tribunais LTDA, conforme DANFE N°  589298 e SEI 2023.011897.</t>
  </si>
  <si>
    <t>589298/2023</t>
  </si>
  <si>
    <t>2439/2023</t>
  </si>
  <si>
    <t>Liquidação da NE nº 2023NE0000052 - Ref. a serviço de assinatura para acesso aos produtos online BIBLIOTECA DIGITAL PROVIEW e RT Online clássico, ambas da Editora Revista dos Tribunais LTDA, conforme DANFE N°  589299 e SEI 2023.011897.</t>
  </si>
  <si>
    <t>589299/2023</t>
  </si>
  <si>
    <t>2440/2023</t>
  </si>
  <si>
    <t>Liquidação da NE nº 2023NE0000052 - Ref. a serviço de assinatura para acesso aos produtos online BIBLIOTECA DIGITAL PROVIEW e RT Online clássico, ambas da Editora Revista dos Tribunais LTDA, conforme DANFE N°  589300 e SEI 2023.011897.</t>
  </si>
  <si>
    <t>589300/2023</t>
  </si>
  <si>
    <t>2441/2023</t>
  </si>
  <si>
    <t>Liquidação da NE nº 2023NE0000052 - Ref. a serviço de assinatura para acesso aos produtos online BIBLIOTECA DIGITAL PROVIEW e RT Online clássico, ambas da Editora Revista dos Tribunais LTDA, conforme DANFE N°  589301 e SEI 2023.011897.</t>
  </si>
  <si>
    <t>589301/2023</t>
  </si>
  <si>
    <t>2442/2023</t>
  </si>
  <si>
    <t>Liquidação da NE nº 2023NE0000052 - Ref. a serviço de assinatura para acesso aos produtos online BIBLIOTECA DIGITAL PROVIEW e RT Online clássico, ambas da Editora Revista dos Tribunais LTDA, conforme DANFE N°  589728 e SEI 2023.011897.</t>
  </si>
  <si>
    <t>589728/2023</t>
  </si>
  <si>
    <t>2443/2023</t>
  </si>
  <si>
    <t>Liquidação da NE nº 2023NE0000052 - Ref. a serviço de assinatura para acesso aos produtos online BIBLIOTECA DIGITAL PROVIEW e RT Online clássico, ambas da Editora Revista dos Tribunais LTDA, conforme DANFE N°  589768 e SEI 2023.011897.</t>
  </si>
  <si>
    <t>589768/2023</t>
  </si>
  <si>
    <t>2444/2023</t>
  </si>
  <si>
    <t>Liquidação da NE nº 2023NE0000052 - Ref. a serviço de assinatura para acesso aos produtos online BIBLIOTECA DIGITAL PROVIEW e RT Online clássico, ambas da Editora Revista dos Tribunais LTDA, conforme DANFE N°  590659 e SEI 2023.011897.</t>
  </si>
  <si>
    <t>590659/2023</t>
  </si>
  <si>
    <t>2445/2023</t>
  </si>
  <si>
    <t>Liquidação da NE nº 2023NE0000052 - Ref. a serviço de assinatura para acesso aos produtos online BIBLIOTECA DIGITAL PROVIEW e RT Online clássico, ambas da Editora Revista dos Tribunais LTDA, conforme DANFE N°  590693 e SEI 2023.011897.</t>
  </si>
  <si>
    <t>590693/2023</t>
  </si>
  <si>
    <t>2446/2023</t>
  </si>
  <si>
    <t>Liquidação da NE nº 2023NE0000003 -  Ref. a prestação dos serviços públicos de abastecimento de água e esgotamento sanitário para a PGJ/MPAM - Outubro/2022 - CA nº 008/2021-MP/PGJ, conf. Fatura Agrupada nº 3774796/2022 e SEI 2022.023972.</t>
  </si>
  <si>
    <t>Fatura nº 3774796/2022</t>
  </si>
  <si>
    <t>2454/2023</t>
  </si>
  <si>
    <t>Não foi pago neste mês</t>
  </si>
  <si>
    <t>2022.023972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</si>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</sst>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d/m/yyyy"/>
    <numFmt numFmtId="165" formatCode="_-&quot;R$ &quot;* #,##0.00_-;&quot;-R$ &quot;* #,##0.00_-;_-&quot;R$ &quot;* \-??_-;_-@_-"/>
  </numFmts>
  <fonts count="10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5" fontId="1" fillId="0" borderId="0" applyBorder="0" applyProtection="0"/>
    <xf numFmtId="0" fontId="2" fillId="0" borderId="0"/>
    <xf numFmtId="0" fontId="9" fillId="0" borderId="0" applyBorder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wrapText="1"/>
    </xf>
    <xf numFmtId="0" fontId="9" fillId="0" borderId="2" xfId="3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65" fontId="8" fillId="0" borderId="2" xfId="1" applyFont="1" applyFill="1" applyBorder="1" applyAlignment="1" applyProtection="1">
      <alignment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2" xfId="3" applyBorder="1" applyAlignment="1" applyProtection="1">
      <alignment wrapText="1"/>
    </xf>
    <xf numFmtId="0" fontId="9" fillId="0" borderId="2" xfId="3" applyBorder="1" applyAlignment="1" applyProtection="1">
      <alignment horizontal="center" vertical="center"/>
    </xf>
    <xf numFmtId="165" fontId="8" fillId="0" borderId="2" xfId="1" applyFont="1" applyFill="1" applyBorder="1" applyAlignment="1" applyProtection="1">
      <alignment vertical="center"/>
    </xf>
    <xf numFmtId="0" fontId="9" fillId="0" borderId="2" xfId="3" applyBorder="1" applyAlignment="1" applyProtection="1">
      <alignment horizontal="center" vertical="center" wrapText="1"/>
    </xf>
    <xf numFmtId="0" fontId="0" fillId="0" borderId="2" xfId="0" applyBorder="1" applyAlignment="1">
      <alignment vertical="center"/>
    </xf>
    <xf numFmtId="0" fontId="9" fillId="0" borderId="2" xfId="3" applyBorder="1" applyAlignment="1">
      <alignment wrapText="1"/>
    </xf>
    <xf numFmtId="0" fontId="9" fillId="0" borderId="2" xfId="3" applyBorder="1" applyAlignment="1">
      <alignment horizontal="center" vertical="center" wrapText="1"/>
    </xf>
    <xf numFmtId="0" fontId="8" fillId="0" borderId="2" xfId="3" applyFont="1" applyBorder="1" applyAlignment="1" applyProtection="1">
      <alignment wrapText="1"/>
    </xf>
    <xf numFmtId="0" fontId="8" fillId="0" borderId="2" xfId="3" applyFont="1" applyBorder="1" applyAlignment="1">
      <alignment wrapText="1"/>
    </xf>
    <xf numFmtId="0" fontId="8" fillId="0" borderId="2" xfId="3" applyFont="1" applyFill="1" applyBorder="1" applyAlignment="1" applyProtection="1">
      <alignment horizontal="center" vertical="center" wrapText="1"/>
    </xf>
    <xf numFmtId="165" fontId="1" fillId="0" borderId="2" xfId="1" applyBorder="1" applyAlignment="1">
      <alignment horizontal="center" vertical="center"/>
    </xf>
    <xf numFmtId="0" fontId="9" fillId="0" borderId="2" xfId="3" applyFill="1" applyBorder="1" applyAlignment="1" applyProtection="1">
      <alignment wrapText="1"/>
    </xf>
    <xf numFmtId="0" fontId="9" fillId="0" borderId="2" xfId="3" applyFill="1" applyBorder="1" applyAlignment="1" applyProtection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48"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  <dxf>
      <numFmt numFmtId="166" formatCode="00&quot;.&quot;000&quot;.&quot;000&quot;/&quot;0000&quot;-&quot;00"/>
    </dxf>
    <dxf>
      <numFmt numFmtId="167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ORDEM_CRONOL&#211;GICA_%20DE_%20PAGAMENTOS_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JUNHO/2023</v>
          </cell>
        </row>
        <row r="84">
          <cell r="A84" t="str">
            <v>Data da última atualização: 19/07/2023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Transpar%C3%AAncia_2023/Junho/NFs/Servi%C3%A7os/FATURA_1280201_2023_%C3%81GUAS_DO_AMAZONAS_0cc72.pdf" TargetMode="External"/><Relationship Id="rId21" Type="http://schemas.openxmlformats.org/officeDocument/2006/relationships/hyperlink" Target="https://www.mpam.mp.br/images/4%C2%BA_TAP_a_CESS%C3%83O_ONEROSA_N%C2%BA_01-2021_-_MP-PGJ_-_2022.008949_584c8.pdf" TargetMode="External"/><Relationship Id="rId42" Type="http://schemas.openxmlformats.org/officeDocument/2006/relationships/hyperlink" Target="https://www.mpam.mp.br/images/1%C2%BA_TAP_a_CCT_n%C2%BA_6-2022_-_MP-PGJ_-_2022.016293_dcaac.pdf" TargetMode="External"/><Relationship Id="rId63" Type="http://schemas.openxmlformats.org/officeDocument/2006/relationships/hyperlink" Target="https://www.mpam.mp.br/images/1%C2%BA_TAP_a_CT_n%C2%BA_13-2021_-_MP-PGJ_-_2022.007217_b8889.pdf" TargetMode="External"/><Relationship Id="rId84" Type="http://schemas.openxmlformats.org/officeDocument/2006/relationships/hyperlink" Target="https://www.mpam.mp.br/images/Transpar%C3%AAncia_2023/Junho/NFs/Servi%C3%A7os/NFS_354_2023_CASA_NOVA_32ee5.pdf" TargetMode="External"/><Relationship Id="rId138" Type="http://schemas.openxmlformats.org/officeDocument/2006/relationships/hyperlink" Target="https://www.mpam.mp.br/images/Transpar%C3%AAncia_2023/Junho/NFs/Servi%C3%A7os/NFS_543828_2023_SOFTPLAN_e38ae.pdf" TargetMode="External"/><Relationship Id="rId107" Type="http://schemas.openxmlformats.org/officeDocument/2006/relationships/hyperlink" Target="https://www.mpam.mp.br/images/Transpar%C3%AAncia_2023/Junho/NFs/Servi%C3%A7os/NFS_1125_2023_EFICAZ_97197.pdf" TargetMode="External"/><Relationship Id="rId11" Type="http://schemas.openxmlformats.org/officeDocument/2006/relationships/hyperlink" Target="https://www.mpam.mp.br/images/Transpar%C3%AAncia_2023/Maio/NFs/Servi%C3%A7os/NFS_2532_2023_VILA_e9c43.pdf" TargetMode="External"/><Relationship Id="rId32" Type="http://schemas.openxmlformats.org/officeDocument/2006/relationships/hyperlink" Target="https://www.mpam.mp.br/images/CT_06_-2022_-_MP-PGJ_91014.pdf" TargetMode="External"/><Relationship Id="rId53" Type="http://schemas.openxmlformats.org/officeDocument/2006/relationships/hyperlink" Target="https://www.mpam.mp.br/images/3_TA_%C3%A0_CT_n.%C2%BA_010-2020_-_MP-PGJ_e1a55.pdf" TargetMode="External"/><Relationship Id="rId74" Type="http://schemas.openxmlformats.org/officeDocument/2006/relationships/hyperlink" Target="https://www.mpam.mp.br/images/1%C2%BA_TAP_a_CT_n%C2%BA_26-2022_-_MP-PGJ_-_2022.003026_b6177.pdf" TargetMode="External"/><Relationship Id="rId128" Type="http://schemas.openxmlformats.org/officeDocument/2006/relationships/hyperlink" Target="https://www.mpam.mp.br/images/Transpar%C3%AAncia_2023/Junho/NFs/Servi%C3%A7os/FATURA_300039312437_2023_OI_e3a23.pdf" TargetMode="External"/><Relationship Id="rId149" Type="http://schemas.openxmlformats.org/officeDocument/2006/relationships/hyperlink" Target="https://www.mpam.mp.br/images/Transpar%C3%AAncia_2023/Junho/NFs/Servi%C3%A7os/NFS_48241_2023_UPDATE_2b579.pdf" TargetMode="External"/><Relationship Id="rId5" Type="http://schemas.openxmlformats.org/officeDocument/2006/relationships/hyperlink" Target="https://www.mpam.mp.br/images/1%C2%BA_TAP_a_CT_n%C2%BA_20-2018_-_MP-PGJ_-_2021.021791_f8be2.pdf" TargetMode="External"/><Relationship Id="rId95" Type="http://schemas.openxmlformats.org/officeDocument/2006/relationships/hyperlink" Target="https://www.mpam.mp.br/images/Transpar%C3%AAncia_2023/Junho/NFs/Servi%C3%A7os/NF_589294_2023_REVISTA_DOS_TRIB_31bd8.pdf" TargetMode="External"/><Relationship Id="rId22" Type="http://schemas.openxmlformats.org/officeDocument/2006/relationships/hyperlink" Target="https://www.mpam.mp.br/images/CT_11-2023_-_MP-PGJ_c6dda.pdf" TargetMode="External"/><Relationship Id="rId27" Type="http://schemas.openxmlformats.org/officeDocument/2006/relationships/hyperlink" Target="https://www.mpam.mp.br/images/2%C2%BA_TA_ao_CC_002-2021_-_MP-PGJ_75638.pdf" TargetMode="External"/><Relationship Id="rId43" Type="http://schemas.openxmlformats.org/officeDocument/2006/relationships/hyperlink" Target="https://www.mpam.mp.br/images/1%C2%BA_TAP_a_CCT_n%C2%BA_6-2022_-_MP-PGJ_-_2022.016293_dcaac.pdf" TargetMode="External"/><Relationship Id="rId48" Type="http://schemas.openxmlformats.org/officeDocument/2006/relationships/hyperlink" Target="https://www.mpam.mp.br/images/CC_n%C2%BA_008-2021-MP-PGJ_33452.pdf" TargetMode="External"/><Relationship Id="rId64" Type="http://schemas.openxmlformats.org/officeDocument/2006/relationships/hyperlink" Target="https://www.mpam.mp.br/images/1%C2%BA_TAP_a_CCT_n%C2%BA_05-2022_-_MP-PGJ_-_2022.015927_31e5f.pdf" TargetMode="External"/><Relationship Id="rId69" Type="http://schemas.openxmlformats.org/officeDocument/2006/relationships/hyperlink" Target="https://www.mpam.mp.br/images/1%C2%BA_TAP_a_CT_n%C2%BA_26-2022_-_MP-PGJ_-_2022.003026_b6177.pdf" TargetMode="External"/><Relationship Id="rId113" Type="http://schemas.openxmlformats.org/officeDocument/2006/relationships/hyperlink" Target="https://www.mpam.mp.br/images/Transpar%C3%AAncia_2023/Junho/NFs/Servi%C3%A7os/NFS_16_2023_INFOCONNECT_06425.pdf" TargetMode="External"/><Relationship Id="rId118" Type="http://schemas.openxmlformats.org/officeDocument/2006/relationships/hyperlink" Target="https://www.mpam.mp.br/images/Transpar%C3%AAncia_2023/Junho/NFs/Servi%C3%A7os/FATURA_3774796_2022_MANAUS_AMBIENTAL_ad69b.pdf" TargetMode="External"/><Relationship Id="rId134" Type="http://schemas.openxmlformats.org/officeDocument/2006/relationships/hyperlink" Target="https://www.mpam.mp.br/images/Transpar%C3%AAncia_2023/Junho/NFs/Servi%C3%A7os/FATURA_237538616_2023_SAAE_ITA_17deb.pdf" TargetMode="External"/><Relationship Id="rId139" Type="http://schemas.openxmlformats.org/officeDocument/2006/relationships/hyperlink" Target="https://www.mpam.mp.br/images/Transpar%C3%AAncia_2023/Junho/NFs/Servi%C3%A7os/NFS_544612_2023_SOFTPLAN_08dcd.pdf" TargetMode="External"/><Relationship Id="rId80" Type="http://schemas.openxmlformats.org/officeDocument/2006/relationships/hyperlink" Target="https://www.mpam.mp.br/images/Transpar%C3%AAncia_2023/Junho/NFs/Servi%C3%A7os/FATURA_73384114_2023_AMAZONAS_ENERGIA_7a8f1.pdf" TargetMode="External"/><Relationship Id="rId85" Type="http://schemas.openxmlformats.org/officeDocument/2006/relationships/hyperlink" Target="https://www.mpam.mp.br/images/Transpar%C3%AAncia_2023/Junho/NFs/Servi%C3%A7os/FATURA_023058992_2023_COHASB_3e336.pdf" TargetMode="External"/><Relationship Id="rId150" Type="http://schemas.openxmlformats.org/officeDocument/2006/relationships/hyperlink" Target="https://www.mpam.mp.br/images/Transpar%C3%AAncia_2023/Junho/NFs/Servi%C3%A7os/NFS_2548_2023_VILLA_DA_BARRA_adaae.pdf" TargetMode="External"/><Relationship Id="rId12" Type="http://schemas.openxmlformats.org/officeDocument/2006/relationships/hyperlink" Target="https://www.mpam.mp.br/images/1%C2%BA_TAP_a_CCT_n%C2%BA_03-2020_-_MP-PGJ_-_2021.018905_234eb.pdf" TargetMode="External"/><Relationship Id="rId17" Type="http://schemas.openxmlformats.org/officeDocument/2006/relationships/hyperlink" Target="https://www.mpam.mp.br/images/1%C2%BA_TAP_a_CT_n%C2%BA_19-2021_-_MP-PGJ_-_2022.004812_13252.pdf" TargetMode="External"/><Relationship Id="rId33" Type="http://schemas.openxmlformats.org/officeDocument/2006/relationships/hyperlink" Target="https://www.mpam.mp.br/images/1%C2%BA_TAP_a_TCS_n%C2%BA_10-2021_-_MP-PGJ_-_2021.007091_ec916.pdf" TargetMode="External"/><Relationship Id="rId38" Type="http://schemas.openxmlformats.org/officeDocument/2006/relationships/hyperlink" Target="https://www.mpam.mp.br/images/1%C2%BA_TAP_a_CCT_n%C2%BA_6-2022_-_MP-PGJ_-_2022.016293_dcaac.pdf" TargetMode="External"/><Relationship Id="rId59" Type="http://schemas.openxmlformats.org/officeDocument/2006/relationships/hyperlink" Target="https://www.mpam.mp.br/images/CT_33-2022_-_MP-PGJ_f6e8b.pdf" TargetMode="External"/><Relationship Id="rId103" Type="http://schemas.openxmlformats.org/officeDocument/2006/relationships/hyperlink" Target="https://www.mpam.mp.br/images/Transpar%C3%AAncia_2023/Junho/NFs/Servi%C3%A7os/NF_589728_2023_REVISTA_DOS_TRIB_d6c4a.pdf" TargetMode="External"/><Relationship Id="rId108" Type="http://schemas.openxmlformats.org/officeDocument/2006/relationships/hyperlink" Target="https://www.mpam.mp.br/images/Transpar%C3%AAncia_2023/Junho/NFs/Servi%C3%A7os/FATURA_67001_2023_CORREIOS_00031.pdf" TargetMode="External"/><Relationship Id="rId124" Type="http://schemas.openxmlformats.org/officeDocument/2006/relationships/hyperlink" Target="https://www.mpam.mp.br/images/Transpar%C3%AAncia_2023/Junho/NFs/Servi%C3%A7os/NFS_1050_2023_OCA_9d17c.pdf" TargetMode="External"/><Relationship Id="rId129" Type="http://schemas.openxmlformats.org/officeDocument/2006/relationships/hyperlink" Target="https://www.mpam.mp.br/images/Transpar%C3%AAncia_2023/Junho/NFs/Servi%C3%A7os/NFS_37931_2023_PRODAM_1e396.pdf" TargetMode="External"/><Relationship Id="rId54" Type="http://schemas.openxmlformats.org/officeDocument/2006/relationships/hyperlink" Target="https://www.mpam.mp.br/images/1%C2%BA_TAP_a_CCT_n%C2%BA_05-2022_-_MP-PGJ_-_2022.015927_31e5f.pdf" TargetMode="External"/><Relationship Id="rId70" Type="http://schemas.openxmlformats.org/officeDocument/2006/relationships/hyperlink" Target="https://www.mpam.mp.br/images/1%C2%BA_TAP_a_CT_n%C2%BA_26-2022_-_MP-PGJ_-_2022.003026_b6177.pdf" TargetMode="External"/><Relationship Id="rId75" Type="http://schemas.openxmlformats.org/officeDocument/2006/relationships/hyperlink" Target="https://www.mpam.mp.br/images/1%C2%BA_TAP_a_CT_n%C2%BA_26-2022_-_MP-PGJ_-_2022.003026_b6177.pdf" TargetMode="External"/><Relationship Id="rId91" Type="http://schemas.openxmlformats.org/officeDocument/2006/relationships/hyperlink" Target="https://www.mpam.mp.br/images/Transpar%C3%AAncia_2023/Junho/NFs/Servi%C3%A7os/FATURA_220980520237_2023_COSAMA_AUTAZES_f5149.pdf" TargetMode="External"/><Relationship Id="rId96" Type="http://schemas.openxmlformats.org/officeDocument/2006/relationships/hyperlink" Target="https://www.mpam.mp.br/images/Transpar%C3%AAncia_2023/Junho/NFs/Servi%C3%A7os/NF_589295_2023_REVISTA_DOS_TRIB_d2e48.pdf" TargetMode="External"/><Relationship Id="rId140" Type="http://schemas.openxmlformats.org/officeDocument/2006/relationships/hyperlink" Target="https://www.mpam.mp.br/images/Transpar%C3%AAncia_2023/Junho/NFs/Servi%C3%A7os/NFS_543825_2023_SOFTPLAN_5aaed.pdf" TargetMode="External"/><Relationship Id="rId145" Type="http://schemas.openxmlformats.org/officeDocument/2006/relationships/hyperlink" Target="https://www.mpam.mp.br/images/Transpar%C3%AAncia_2023/Junho/NFs/Servi%C3%A7os/NFS_1397_2023_TECNETWORKING_372f6.pdf" TargetMode="External"/><Relationship Id="rId1" Type="http://schemas.openxmlformats.org/officeDocument/2006/relationships/hyperlink" Target="https://www.mpam.mp.br/images/Contratos/2023/Aditivos/1%C2%BA_TA_ao_CT_01-2022_-_MP-PGJ_04229.pdf" TargetMode="External"/><Relationship Id="rId6" Type="http://schemas.openxmlformats.org/officeDocument/2006/relationships/hyperlink" Target="https://www.mpam.mp.br/images/Transpar%C3%AAncia_2023/Maio/NFs/Servi%C3%A7os/NFS_1121_2023_EFICAZ_d5637.pdf" TargetMode="External"/><Relationship Id="rId23" Type="http://schemas.openxmlformats.org/officeDocument/2006/relationships/hyperlink" Target="https://www.mpam.mp.br/images/1%C2%BA_TAP_a_CT_n%C2%BA_35-2018_-_MP-PGJ_-_2022.006802_d4bcf.pdf" TargetMode="External"/><Relationship Id="rId28" Type="http://schemas.openxmlformats.org/officeDocument/2006/relationships/hyperlink" Target="https://www.mpam.mp.br/images/1%C2%BA_TAP_a_CT_n%C2%BA_15-2020_-_MP-PGJ_-_2022.005068_3159f.pdf" TargetMode="External"/><Relationship Id="rId49" Type="http://schemas.openxmlformats.org/officeDocument/2006/relationships/hyperlink" Target="https://www.mpam.mp.br/images/1%C2%BA_TAP_a_CT_n%C2%BA_11-2021_-_MP-PGJ_-_2022.002433_0c7f1.pdf" TargetMode="External"/><Relationship Id="rId114" Type="http://schemas.openxmlformats.org/officeDocument/2006/relationships/hyperlink" Target="https://www.mpam.mp.br/images/Transpar%C3%AAncia_2023/Junho/NFs/Servi%C3%A7os/NFS_5304_2023_JF_7ef41.pdf" TargetMode="External"/><Relationship Id="rId119" Type="http://schemas.openxmlformats.org/officeDocument/2006/relationships/hyperlink" Target="https://www.mpam.mp.br/images/Transpar%C3%AAncia_2023/Junho/NFs/Servi%C3%A7os/AP%C3%93LICE_2143000133531_2023_MAPFRE_400cb.pdf" TargetMode="External"/><Relationship Id="rId44" Type="http://schemas.openxmlformats.org/officeDocument/2006/relationships/hyperlink" Target="https://www.mpam.mp.br/images/2%C2%BA_TA_ao_CT_008-2021_-_MP-PGJ_bc47a.pdf" TargetMode="External"/><Relationship Id="rId60" Type="http://schemas.openxmlformats.org/officeDocument/2006/relationships/hyperlink" Target="https://www.mpam.mp.br/images/Contratos/2023/Aditivos/4%C2%BA_TA_ao_CT_02-2019_-_MP-PGJ_c76fb.pdf" TargetMode="External"/><Relationship Id="rId65" Type="http://schemas.openxmlformats.org/officeDocument/2006/relationships/hyperlink" Target="https://www.mpam.mp.br/images/1%C2%BA_TAP_a_CT_n%C2%BA_26-2022_-_MP-PGJ_-_2022.003026_b6177.pdf" TargetMode="External"/><Relationship Id="rId81" Type="http://schemas.openxmlformats.org/officeDocument/2006/relationships/hyperlink" Target="https://www.mpam.mp.br/images/Transpar%C3%AAncia_2023/Junho/NFs/Servi%C3%A7os/FATURA_867462-05_2023_AMAZONAS_ENERGIA_49d2d.pdf" TargetMode="External"/><Relationship Id="rId86" Type="http://schemas.openxmlformats.org/officeDocument/2006/relationships/hyperlink" Target="https://www.mpam.mp.br/images/Transpar%C3%AAncia_2023/Junho/NFs/Servi%C3%A7os/FATURA_049431020194_2019_COSAMA_TABATINGA_dd24d.pdf" TargetMode="External"/><Relationship Id="rId130" Type="http://schemas.openxmlformats.org/officeDocument/2006/relationships/hyperlink" Target="https://www.mpam.mp.br/images/Transpar%C3%AAncia_2023/Junho/NFs/Servi%C3%A7os/NFS_37930_2023_PRODAM_8311e.pdf" TargetMode="External"/><Relationship Id="rId135" Type="http://schemas.openxmlformats.org/officeDocument/2006/relationships/hyperlink" Target="https://www.mpam.mp.br/images/Transpar%C3%AAncia_2023/Junho/NFs/Servi%C3%A7os/NFS_7210_2023_SENCINET_93ef8.pdf" TargetMode="External"/><Relationship Id="rId151" Type="http://schemas.openxmlformats.org/officeDocument/2006/relationships/printerSettings" Target="../printerSettings/printerSettings1.bin"/><Relationship Id="rId13" Type="http://schemas.openxmlformats.org/officeDocument/2006/relationships/hyperlink" Target="https://www.mpam.mp.br/images/1%C2%BA_TAP_a_CT_n%C2%BA_30-2022_-_MP-PGJ_-_2021.014353_cde60.pdf" TargetMode="External"/><Relationship Id="rId18" Type="http://schemas.openxmlformats.org/officeDocument/2006/relationships/hyperlink" Target="https://www.mpam.mp.br/images/1%C2%BA_TAP_a_CT_n%C2%BA_19-2021_-_MP-PGJ_-_2022.004812_13252.pdf" TargetMode="External"/><Relationship Id="rId39" Type="http://schemas.openxmlformats.org/officeDocument/2006/relationships/hyperlink" Target="https://www.mpam.mp.br/images/1%C2%BA_TAP_a_CCT_n%C2%BA_6-2022_-_MP-PGJ_-_2022.016293_dcaac.pdf" TargetMode="External"/><Relationship Id="rId109" Type="http://schemas.openxmlformats.org/officeDocument/2006/relationships/hyperlink" Target="https://www.mpam.mp.br/images/Transpar%C3%AAncia_2023/Junho/NFs/Servi%C3%A7os/MEMORANDO_102_2023_TJ_393af.pdf" TargetMode="External"/><Relationship Id="rId34" Type="http://schemas.openxmlformats.org/officeDocument/2006/relationships/hyperlink" Target="https://www.mpam.mp.br/images/4_TA_%C3%A0_CT_n.%C2%BA_011-2018_-_MP-PGJ_b5ccc.pdf" TargetMode="External"/><Relationship Id="rId50" Type="http://schemas.openxmlformats.org/officeDocument/2006/relationships/hyperlink" Target="https://www.mpam.mp.br/images/3_TA_%C3%A0_CT_n.%C2%BA_010-2020_-_MP-PGJ_e1a55.pdf" TargetMode="External"/><Relationship Id="rId55" Type="http://schemas.openxmlformats.org/officeDocument/2006/relationships/hyperlink" Target="https://www.mpam.mp.br/images/1%C2%BA_TAP_a_CCT_n%C2%BA_05-2022_-_MP-PGJ_-_2022.015927_31e5f.pdf" TargetMode="External"/><Relationship Id="rId76" Type="http://schemas.openxmlformats.org/officeDocument/2006/relationships/hyperlink" Target="https://www.mpam.mp.br/images/1%C2%BA_TAP_a_CT_n%C2%BA_26-2022_-_MP-PGJ_-_2022.003026_b6177.pdf" TargetMode="External"/><Relationship Id="rId97" Type="http://schemas.openxmlformats.org/officeDocument/2006/relationships/hyperlink" Target="https://www.mpam.mp.br/images/Transpar%C3%AAncia_2023/Junho/NFs/Servi%C3%A7os/NF_589296_2023_REVISTA_DOS_TRIB_26408.pdf" TargetMode="External"/><Relationship Id="rId104" Type="http://schemas.openxmlformats.org/officeDocument/2006/relationships/hyperlink" Target="https://www.mpam.mp.br/images/Transpar%C3%AAncia_2023/Junho/NFs/Servi%C3%A7os/NF_589768_2023_REVISTA_DOS_TRIB_28632.pdf" TargetMode="External"/><Relationship Id="rId120" Type="http://schemas.openxmlformats.org/officeDocument/2006/relationships/hyperlink" Target="https://www.mpam.mp.br/images/Transpar%C3%AAncia_2023/Junho/NFs/Servi%C3%A7os/NFS_9256_2023_MAPROTEM_b3144.pdf" TargetMode="External"/><Relationship Id="rId125" Type="http://schemas.openxmlformats.org/officeDocument/2006/relationships/hyperlink" Target="https://www.mpam.mp.br/images/Transpar%C3%AAncia_2023/Junho/NFs/Servi%C3%A7os/FATURA_0300039313550_2023_OI_c71d7.pdf" TargetMode="External"/><Relationship Id="rId141" Type="http://schemas.openxmlformats.org/officeDocument/2006/relationships/hyperlink" Target="https://www.mpam.mp.br/images/Transpar%C3%AAncia_2023/Junho/NFs/Servi%C3%A7os/NFS_543826_2023_SOFTPLAN_d8bfd.pdf" TargetMode="External"/><Relationship Id="rId146" Type="http://schemas.openxmlformats.org/officeDocument/2006/relationships/hyperlink" Target="https://www.mpam.mp.br/images/Transpar%C3%AAncia_2023/Junho/NFs/Servi%C3%A7os/FATURA_0345991343_2023_VIVO_6bdbf.pdf" TargetMode="External"/><Relationship Id="rId7" Type="http://schemas.openxmlformats.org/officeDocument/2006/relationships/hyperlink" Target="https://www.mpam.mp.br/images/Transpar%C3%AAncia_2023/Maio/NFs/Servi%C3%A7os/FATURA_66441_2023_CORREIOS_41576.pdf" TargetMode="External"/><Relationship Id="rId71" Type="http://schemas.openxmlformats.org/officeDocument/2006/relationships/hyperlink" Target="https://www.mpam.mp.br/images/1%C2%BA_TAP_a_CT_n%C2%BA_26-2022_-_MP-PGJ_-_2022.003026_b6177.pdf" TargetMode="External"/><Relationship Id="rId92" Type="http://schemas.openxmlformats.org/officeDocument/2006/relationships/hyperlink" Target="https://www.mpam.mp.br/images/Transpar%C3%AAncia_2023/Junho/NFs/Servi%C3%A7os/FATURA_109180520230_2023_COSAMA_JURUA_1c033.pdf" TargetMode="External"/><Relationship Id="rId2" Type="http://schemas.openxmlformats.org/officeDocument/2006/relationships/hyperlink" Target="https://www.mpam.mp.br/images/1%C2%BA_TAP_ao_CT_043-2018-MP-PGJ_9af47.pdf" TargetMode="External"/><Relationship Id="rId29" Type="http://schemas.openxmlformats.org/officeDocument/2006/relationships/hyperlink" Target="https://www.mpam.mp.br/images/Contratos/2023/Carta_Contrato/CCT_01-2023_-_MP-PGJ_11880.pdf" TargetMode="External"/><Relationship Id="rId24" Type="http://schemas.openxmlformats.org/officeDocument/2006/relationships/hyperlink" Target="https://www.mpam.mp.br/images/1%C2%BA_TAP_a_CT_n%C2%BA_35-2018_-_MP-PGJ_-_2022.006802_d4bcf.pdf" TargetMode="External"/><Relationship Id="rId40" Type="http://schemas.openxmlformats.org/officeDocument/2006/relationships/hyperlink" Target="https://www.mpam.mp.br/images/1%C2%BA_TAP_a_CCT_n%C2%BA_6-2022_-_MP-PGJ_-_2022.016293_dcaac.pdf" TargetMode="External"/><Relationship Id="rId45" Type="http://schemas.openxmlformats.org/officeDocument/2006/relationships/hyperlink" Target="https://www.mpam.mp.br/images/1%C2%BA_TAP_a_CT_n%C2%BA_05-2021_-_MP-PGJ_-_2020.016185_9236b.pdf" TargetMode="External"/><Relationship Id="rId66" Type="http://schemas.openxmlformats.org/officeDocument/2006/relationships/hyperlink" Target="https://www.mpam.mp.br/images/1%C2%BA_TAP_a_CT_n%C2%BA_26-2022_-_MP-PGJ_-_2022.003026_b6177.pdf" TargetMode="External"/><Relationship Id="rId87" Type="http://schemas.openxmlformats.org/officeDocument/2006/relationships/hyperlink" Target="https://www.mpam.mp.br/images/Transpar%C3%AAncia_2023/Junho/NFs/Servi%C3%A7os/FATURA_284871020194_2019_COSAMA_CODAJAS_8aea7.pdf" TargetMode="External"/><Relationship Id="rId110" Type="http://schemas.openxmlformats.org/officeDocument/2006/relationships/hyperlink" Target="https://www.mpam.mp.br/images/Transpar%C3%AAncia_2023/Junho/NFs/Servi%C3%A7os/MEMORANDO_123_2023_TJ_4fc36.pdf" TargetMode="External"/><Relationship Id="rId115" Type="http://schemas.openxmlformats.org/officeDocument/2006/relationships/hyperlink" Target="https://www.mpam.mp.br/images/Transpar%C3%AAncia_2023/Junho/NFs/Servi%C3%A7os/NFS_5311_2023_JF_31deb.pdf" TargetMode="External"/><Relationship Id="rId131" Type="http://schemas.openxmlformats.org/officeDocument/2006/relationships/hyperlink" Target="https://www.mpam.mp.br/images/Transpar%C3%AAncia_2023/Junho/NFs/Servi%C3%A7os/NFS_37930_2023_PRODAM_8311e.pdf" TargetMode="External"/><Relationship Id="rId136" Type="http://schemas.openxmlformats.org/officeDocument/2006/relationships/hyperlink" Target="https://www.mpam.mp.br/images/Transpar%C3%AAncia_2023/Junho/NFs/Servi%C3%A7os/NFS_7209_2023_SENCINET_9ee6a.pdf" TargetMode="External"/><Relationship Id="rId61" Type="http://schemas.openxmlformats.org/officeDocument/2006/relationships/hyperlink" Target="https://www.mpam.mp.br/images/1_TA_ao_CT_n.%C2%BA_006-2021_-_MP-PGJ_3d1d3.pdf" TargetMode="External"/><Relationship Id="rId82" Type="http://schemas.openxmlformats.org/officeDocument/2006/relationships/hyperlink" Target="https://www.mpam.mp.br/images/Transpar%C3%AAncia_2023/Junho/NFs/Servi%C3%A7os/NFS_862_2023_ARGO_1b376.pdf" TargetMode="External"/><Relationship Id="rId152" Type="http://schemas.openxmlformats.org/officeDocument/2006/relationships/drawing" Target="../drawings/drawing1.xml"/><Relationship Id="rId19" Type="http://schemas.openxmlformats.org/officeDocument/2006/relationships/hyperlink" Target="https://www.mpam.mp.br/images/1%C2%BA_TAP_a_CT_n%C2%BA_19-2021_-_MP-PGJ_-_2022.004812_13252.pdf" TargetMode="External"/><Relationship Id="rId14" Type="http://schemas.openxmlformats.org/officeDocument/2006/relationships/hyperlink" Target="https://www.mpam.mp.br/images/1%C2%BA_TAP_a_CT_n%C2%BA_19-2021_-_MP-PGJ_-_2022.004812_13252.pdf" TargetMode="External"/><Relationship Id="rId30" Type="http://schemas.openxmlformats.org/officeDocument/2006/relationships/hyperlink" Target="https://www.mpam.mp.br/images/1%C2%BA_TAP_a_CT_n%C2%BA_012-2021_-_MP-PGJ_-_2022.002439_3450e.pdf" TargetMode="External"/><Relationship Id="rId35" Type="http://schemas.openxmlformats.org/officeDocument/2006/relationships/hyperlink" Target="https://www.mpam.mp.br/images/1%C2%BA_TAP_a_TCS_n%C2%BA_04-2022_-_MP-PGJ_-_2021.017543_83b5d.pdf" TargetMode="External"/><Relationship Id="rId56" Type="http://schemas.openxmlformats.org/officeDocument/2006/relationships/hyperlink" Target="https://www.mpam.mp.br/images/CCT_n%C2%BA_02-2023-MP-PGJ_782ec.pdf" TargetMode="External"/><Relationship Id="rId77" Type="http://schemas.openxmlformats.org/officeDocument/2006/relationships/hyperlink" Target="https://www.mpam.mp.br/images/1%C2%BA_TAP_a_CCT_n%C2%BA_10-2021_-_MP-PGJ_-_2020.007499_951e2.pdf" TargetMode="External"/><Relationship Id="rId100" Type="http://schemas.openxmlformats.org/officeDocument/2006/relationships/hyperlink" Target="https://www.mpam.mp.br/images/Transpar%C3%AAncia_2023/Junho/NFs/Servi%C3%A7os/NF_589299_2023_REVISTA_DOS_TRIB_b0579.pdf" TargetMode="External"/><Relationship Id="rId105" Type="http://schemas.openxmlformats.org/officeDocument/2006/relationships/hyperlink" Target="https://www.mpam.mp.br/images/Transpar%C3%AAncia_2023/Junho/NFs/Servi%C3%A7os/NF_590659_2023_REVISTA_DOS_TRIB_0714d.pdf" TargetMode="External"/><Relationship Id="rId126" Type="http://schemas.openxmlformats.org/officeDocument/2006/relationships/hyperlink" Target="https://www.mpam.mp.br/images/Transpar%C3%AAncia_2023/Junho/NFs/Servi%C3%A7os/FATURA_0300039313551_2023_OI_f4f35.pdf" TargetMode="External"/><Relationship Id="rId147" Type="http://schemas.openxmlformats.org/officeDocument/2006/relationships/hyperlink" Target="https://www.mpam.mp.br/images/Transpar%C3%AAncia_2023/Junho/NFs/Servi%C3%A7os/NFS_111_2023_THIAGO_e3295.pdf" TargetMode="External"/><Relationship Id="rId8" Type="http://schemas.openxmlformats.org/officeDocument/2006/relationships/hyperlink" Target="https://www.mpam.mp.br/images/Transpar%C3%AAncia_2023/Maio/NFs/Servi%C3%A7os/NFS_217_2023_F_ALVES_528b1.pdf" TargetMode="External"/><Relationship Id="rId51" Type="http://schemas.openxmlformats.org/officeDocument/2006/relationships/hyperlink" Target="https://www.mpam.mp.br/images/3_TA_%C3%A0_CT_n.%C2%BA_010-2020_-_MP-PGJ_e1a55.pdf" TargetMode="External"/><Relationship Id="rId72" Type="http://schemas.openxmlformats.org/officeDocument/2006/relationships/hyperlink" Target="https://www.mpam.mp.br/images/1%C2%BA_TAP_a_CT_n%C2%BA_26-2022_-_MP-PGJ_-_2022.003026_b6177.pdf" TargetMode="External"/><Relationship Id="rId93" Type="http://schemas.openxmlformats.org/officeDocument/2006/relationships/hyperlink" Target="https://www.mpam.mp.br/images/Transpar%C3%AAncia_2023/Junho/NFs/Servi%C3%A7os/NFS_496_2023_DAHORA_b7fd5.pdf" TargetMode="External"/><Relationship Id="rId98" Type="http://schemas.openxmlformats.org/officeDocument/2006/relationships/hyperlink" Target="https://www.mpam.mp.br/images/Transpar%C3%AAncia_2023/Junho/NFs/Servi%C3%A7os/NF_589297_2023_REVISTA_DOS_TRIB_8d2b1.pdf" TargetMode="External"/><Relationship Id="rId121" Type="http://schemas.openxmlformats.org/officeDocument/2006/relationships/hyperlink" Target="https://www.mpam.mp.br/images/Transpar%C3%AAncia_2023/Junho/NFs/Servi%C3%A7os/NFS_150_2023_MAQUINE_6b340.pdf" TargetMode="External"/><Relationship Id="rId142" Type="http://schemas.openxmlformats.org/officeDocument/2006/relationships/hyperlink" Target="https://www.mpam.mp.br/images/Transpar%C3%AAncia_2023/Junho/NFs/Servi%C3%A7os/NFS_544610_2023_SOFTPLAN_d09b0.pdf" TargetMode="External"/><Relationship Id="rId3" Type="http://schemas.openxmlformats.org/officeDocument/2006/relationships/hyperlink" Target="https://www.mpam.mp.br/images/1%C2%BA_TAP_a_CT_n%C2%BA_16-2022_-_MP-PGJ_-_2022.011197_a5ec9.pdf" TargetMode="External"/><Relationship Id="rId25" Type="http://schemas.openxmlformats.org/officeDocument/2006/relationships/hyperlink" Target="https://www.mpam.mp.br/images/3_TA_%C3%A0_CT_n.%C2%BA_018-2019_-_MP-PGJ_bcff4.pdf" TargetMode="External"/><Relationship Id="rId46" Type="http://schemas.openxmlformats.org/officeDocument/2006/relationships/hyperlink" Target="https://www.mpam.mp.br/images/1%C2%BA_TAP_a_CT_n%C2%BA_20-2018_-_MP-PGJ_-_2021.021791_f8be2.pdf" TargetMode="External"/><Relationship Id="rId67" Type="http://schemas.openxmlformats.org/officeDocument/2006/relationships/hyperlink" Target="https://www.mpam.mp.br/images/1%C2%BA_TAP_a_CT_n%C2%BA_26-2022_-_MP-PGJ_-_2022.003026_b6177.pdf" TargetMode="External"/><Relationship Id="rId116" Type="http://schemas.openxmlformats.org/officeDocument/2006/relationships/hyperlink" Target="https://www.mpam.mp.br/images/Transpar%C3%AAncia_2023/Junho/NFs/Servi%C3%A7os/NFS_5305_2023_JF_dbfea.pdf" TargetMode="External"/><Relationship Id="rId137" Type="http://schemas.openxmlformats.org/officeDocument/2006/relationships/hyperlink" Target="https://www.mpam.mp.br/images/Transpar%C3%AAncia_2023/Junho/NFs/Servi%C3%A7os/NFS_11560_2023_SENCINET_cd789.pdf" TargetMode="External"/><Relationship Id="rId20" Type="http://schemas.openxmlformats.org/officeDocument/2006/relationships/hyperlink" Target="https://www.mpam.mp.br/images/1%C2%BA_TAP_a_CT_n%C2%BA_19-2021_-_MP-PGJ_-_2022.004812_13252.pdf" TargetMode="External"/><Relationship Id="rId41" Type="http://schemas.openxmlformats.org/officeDocument/2006/relationships/hyperlink" Target="https://www.mpam.mp.br/images/1%C2%BA_TAP_a_CCT_n%C2%BA_6-2022_-_MP-PGJ_-_2022.016293_dcaac.pdf" TargetMode="External"/><Relationship Id="rId62" Type="http://schemas.openxmlformats.org/officeDocument/2006/relationships/hyperlink" Target="https://www.mpam.mp.br/images/1%C2%BA_TAP_a_CT_n%C2%BA_13-2021_-_MP-PGJ_-_2022.007217_b8889.pdf" TargetMode="External"/><Relationship Id="rId83" Type="http://schemas.openxmlformats.org/officeDocument/2006/relationships/hyperlink" Target="https://www.mpam.mp.br/images/Transpar%C3%AAncia_2023/Junho/NFs/Servi%C3%A7os/NFS_11_2023_CARLOS_a1280.pdf" TargetMode="External"/><Relationship Id="rId88" Type="http://schemas.openxmlformats.org/officeDocument/2006/relationships/hyperlink" Target="https://www.mpam.mp.br/images/Transpar%C3%AAncia_2023/Junho/NFs/Servi%C3%A7os/FATURA_049430520236_2023_COSAMA_TABATINGA_94f2e.pdf" TargetMode="External"/><Relationship Id="rId111" Type="http://schemas.openxmlformats.org/officeDocument/2006/relationships/hyperlink" Target="https://www.mpam.mp.br/images/Transpar%C3%AAncia_2023/Junho/NFs/Servi%C3%A7os/NFS_2785_2023_G_REFRIGERA%C3%87%C3%83O_41ad2.pdf" TargetMode="External"/><Relationship Id="rId132" Type="http://schemas.openxmlformats.org/officeDocument/2006/relationships/hyperlink" Target="https://www.mpam.mp.br/images/Transpar%C3%AAncia_2023/Junho/NFs/Servi%C3%A7os/NFS_37930_2023_PRODAM_8311e.pdf" TargetMode="External"/><Relationship Id="rId15" Type="http://schemas.openxmlformats.org/officeDocument/2006/relationships/hyperlink" Target="https://www.mpam.mp.br/images/1%C2%BA_TAP_a_CT_n%C2%BA_19-2021_-_MP-PGJ_-_2022.004812_13252.pdf" TargetMode="External"/><Relationship Id="rId36" Type="http://schemas.openxmlformats.org/officeDocument/2006/relationships/hyperlink" Target="https://www.mpam.mp.br/images/4%C2%BA_TA_ao_CT_n%C2%BA_03-2019-MP-PGJ_caf9b.pdf" TargetMode="External"/><Relationship Id="rId57" Type="http://schemas.openxmlformats.org/officeDocument/2006/relationships/hyperlink" Target="https://www.mpam.mp.br/images/4%C2%BA_TAP_a_CESS%C3%83O_ONEROSA_N%C2%BA_01-2021_-_MP-PGJ_-_2022.008949_584c8.pdf" TargetMode="External"/><Relationship Id="rId106" Type="http://schemas.openxmlformats.org/officeDocument/2006/relationships/hyperlink" Target="https://www.mpam.mp.br/images/Transpar%C3%AAncia_2023/Junho/NFs/Servi%C3%A7os/NF_590693_2023_REVISTA_DOS_TRIB_54797.pdf" TargetMode="External"/><Relationship Id="rId127" Type="http://schemas.openxmlformats.org/officeDocument/2006/relationships/hyperlink" Target="https://www.mpam.mp.br/images/Transpar%C3%AAncia_2023/Junho/NFs/Servi%C3%A7os/FATURA_300039312437_2023_OI_e3a23.pdf" TargetMode="External"/><Relationship Id="rId10" Type="http://schemas.openxmlformats.org/officeDocument/2006/relationships/hyperlink" Target="https://www.mpam.mp.br/images/Transpar%C3%AAncia_2023/Maio/NFs/Servi%C3%A7os/FATURA_237538615_2023_SAAE_ITA_3f201.pdf" TargetMode="External"/><Relationship Id="rId31" Type="http://schemas.openxmlformats.org/officeDocument/2006/relationships/hyperlink" Target="https://www.mpam.mp.br/images/CT_06_-2022_-_MP-PGJ_91014.pdf" TargetMode="External"/><Relationship Id="rId52" Type="http://schemas.openxmlformats.org/officeDocument/2006/relationships/hyperlink" Target="https://www.mpam.mp.br/images/1%C2%BA_TAP_a_CT_n%C2%BA_25-2022_-_MP-PGJ_-_2021.018945_ef215.pdf" TargetMode="External"/><Relationship Id="rId73" Type="http://schemas.openxmlformats.org/officeDocument/2006/relationships/hyperlink" Target="https://www.mpam.mp.br/images/1%C2%BA_TAP_a_CT_n%C2%BA_26-2022_-_MP-PGJ_-_2022.003026_b6177.pdf" TargetMode="External"/><Relationship Id="rId78" Type="http://schemas.openxmlformats.org/officeDocument/2006/relationships/hyperlink" Target="https://www.mpam.mp.br/images/CC_n%C2%BA_008-2021-MP-PGJ_33452.pdf" TargetMode="External"/><Relationship Id="rId94" Type="http://schemas.openxmlformats.org/officeDocument/2006/relationships/hyperlink" Target="https://www.mpam.mp.br/images/Transpar%C3%AAncia_2023/Junho/NFs/Servi%C3%A7os/NFS_3598_2023_ECOSEGME_3cfa6.pdf" TargetMode="External"/><Relationship Id="rId99" Type="http://schemas.openxmlformats.org/officeDocument/2006/relationships/hyperlink" Target="https://www.mpam.mp.br/images/Transpar%C3%AAncia_2023/Junho/NFs/Servi%C3%A7os/NF_589298_2023_REVISTA_DOS_TRIB_f12a1.pdf" TargetMode="External"/><Relationship Id="rId101" Type="http://schemas.openxmlformats.org/officeDocument/2006/relationships/hyperlink" Target="https://www.mpam.mp.br/images/Transpar%C3%AAncia_2023/Junho/NFs/Servi%C3%A7os/NF_589300_2023_REVISTA_DOS_TRIB_895bd.pdf" TargetMode="External"/><Relationship Id="rId122" Type="http://schemas.openxmlformats.org/officeDocument/2006/relationships/hyperlink" Target="https://www.mpam.mp.br/images/Transpar%C3%AAncia_2023/Junho/NFs/Servi%C3%A7os/NFS_119_2023_MOVLEADS_b4d83.pdf" TargetMode="External"/><Relationship Id="rId143" Type="http://schemas.openxmlformats.org/officeDocument/2006/relationships/hyperlink" Target="https://www.mpam.mp.br/images/Transpar%C3%AAncia_2023/Junho/NFs/Servi%C3%A7os/NFS_543827_2023_SOFTPLAN_b61e3.pdf" TargetMode="External"/><Relationship Id="rId148" Type="http://schemas.openxmlformats.org/officeDocument/2006/relationships/hyperlink" Target="https://www.mpam.mp.br/images/Transpar%C3%AAncia_2023/Junho/NFs/Servi%C3%A7os/NFS_2096421_2023_TRIVALE_576c0.pdf" TargetMode="External"/><Relationship Id="rId4" Type="http://schemas.openxmlformats.org/officeDocument/2006/relationships/hyperlink" Target="https://www.mpam.mp.br/images/Contratos/2022/Carta_Contrato/CC_05-2022_MP_-_PGJ_596f4.pdf" TargetMode="External"/><Relationship Id="rId9" Type="http://schemas.openxmlformats.org/officeDocument/2006/relationships/hyperlink" Target="https://www.mpam.mp.br/images/Transpar%C3%AAncia_2023/Maio/NFs/Servi%C3%A7os/FATURA_58171_2023_OCA_a40a4.pdf" TargetMode="External"/><Relationship Id="rId26" Type="http://schemas.openxmlformats.org/officeDocument/2006/relationships/hyperlink" Target="https://www.mpam.mp.br/images/3_TA_%C3%A0_CT_n.%C2%BA_018-2019_-_MP-PGJ_bcff4.pdf" TargetMode="External"/><Relationship Id="rId47" Type="http://schemas.openxmlformats.org/officeDocument/2006/relationships/hyperlink" Target="https://www.mpam.mp.br/images/1%C2%BA_TAP_a_CT_n%C2%BA_22-2021_-_MP-PGJ_-_2022.006815_677c6.pdf" TargetMode="External"/><Relationship Id="rId68" Type="http://schemas.openxmlformats.org/officeDocument/2006/relationships/hyperlink" Target="https://www.mpam.mp.br/images/1%C2%BA_TAP_a_CT_n%C2%BA_26-2022_-_MP-PGJ_-_2022.003026_b6177.pdf" TargetMode="External"/><Relationship Id="rId89" Type="http://schemas.openxmlformats.org/officeDocument/2006/relationships/hyperlink" Target="https://www.mpam.mp.br/images/Transpar%C3%AAncia_2023/Junho/NFs/Servi%C3%A7os/FATURA_172460520239_2023_COSAMA_CARAUARI_e7749.pdf" TargetMode="External"/><Relationship Id="rId112" Type="http://schemas.openxmlformats.org/officeDocument/2006/relationships/hyperlink" Target="https://www.mpam.mp.br/images/Transpar%C3%AAncia_2023/Junho/NFs/Servi%C3%A7os/NFS_3145_2023_GIBBOR_f4fc2.pdf" TargetMode="External"/><Relationship Id="rId133" Type="http://schemas.openxmlformats.org/officeDocument/2006/relationships/hyperlink" Target="https://www.mpam.mp.br/images/Transpar%C3%AAncia_2023/Junho/NFs/Servi%C3%A7os/FATURA_237538612_2023_SAAE_ITA_4d812.pdf" TargetMode="External"/><Relationship Id="rId16" Type="http://schemas.openxmlformats.org/officeDocument/2006/relationships/hyperlink" Target="https://www.mpam.mp.br/images/1%C2%BA_TAP_a_CT_n%C2%BA_19-2021_-_MP-PGJ_-_2022.004812_13252.pdf" TargetMode="External"/><Relationship Id="rId37" Type="http://schemas.openxmlformats.org/officeDocument/2006/relationships/hyperlink" Target="https://www.mpam.mp.br/images/4%C2%BA_TA_ao_CT_n%C2%BA_03-2019-MP-PGJ_caf9b.pdf" TargetMode="External"/><Relationship Id="rId58" Type="http://schemas.openxmlformats.org/officeDocument/2006/relationships/hyperlink" Target="https://www.mpam.mp.br/images/Contratos/2023/Aditivos/1%C2%BA_TA_ao_CT_01-2022_-_MP-PGJ_04229.pdf" TargetMode="External"/><Relationship Id="rId79" Type="http://schemas.openxmlformats.org/officeDocument/2006/relationships/hyperlink" Target="https://www.mpam.mp.br/images/Transpar%C3%AAncia_2023/Junho/NFs/Servi%C3%A7os/FATURA_0869937-05_2023_AMAZONAS_ENERGIA_c59bb.pdf" TargetMode="External"/><Relationship Id="rId102" Type="http://schemas.openxmlformats.org/officeDocument/2006/relationships/hyperlink" Target="https://www.mpam.mp.br/images/Transpar%C3%AAncia_2023/Junho/NFs/Servi%C3%A7os/NF_589301_2023_REVISTA_DOS_TRIB_34964.pdf" TargetMode="External"/><Relationship Id="rId123" Type="http://schemas.openxmlformats.org/officeDocument/2006/relationships/hyperlink" Target="https://www.mpam.mp.br/images/Transpar%C3%AAncia_2023/Junho/NFs/Servi%C3%A7os/NFS_970_2023_OCA_5b753.pdf" TargetMode="External"/><Relationship Id="rId144" Type="http://schemas.openxmlformats.org/officeDocument/2006/relationships/hyperlink" Target="https://www.mpam.mp.br/images/Transpar%C3%AAncia_2023/Junho/NFs/Servi%C3%A7os/NFS_544611_2023_SOFTPLAN_4da45.pdf" TargetMode="External"/><Relationship Id="rId90" Type="http://schemas.openxmlformats.org/officeDocument/2006/relationships/hyperlink" Target="https://www.mpam.mp.br/images/Transpar%C3%AAncia_2023/Junho/NFs/Servi%C3%A7os/FATURA_284870520236_2023_COSAMA_CODAJ%C3%81S_3fa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zoomScale="85" zoomScaleNormal="85" zoomScaleSheetLayoutView="80" workbookViewId="0">
      <selection activeCell="K84" sqref="K84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2" customWidth="1"/>
    <col min="6" max="6" width="18.7109375" style="3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>
      <c r="A2" s="41" t="str">
        <f>[1]Bens!A2</f>
        <v>JUNHO/2023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0.25">
      <c r="A3" s="42" t="s">
        <v>0</v>
      </c>
      <c r="B3" s="42"/>
      <c r="C3" s="42"/>
      <c r="D3" s="42"/>
      <c r="E3" s="42"/>
      <c r="G3" s="4"/>
      <c r="H3" s="4"/>
      <c r="I3" s="4"/>
      <c r="J3" s="1"/>
    </row>
    <row r="5" spans="1:13" ht="18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3" ht="31.5">
      <c r="A6" s="5" t="s">
        <v>2</v>
      </c>
      <c r="B6" s="5" t="s">
        <v>3</v>
      </c>
      <c r="C6" s="6" t="s">
        <v>4</v>
      </c>
      <c r="D6" s="6" t="s">
        <v>5</v>
      </c>
      <c r="E6" s="5" t="s">
        <v>6</v>
      </c>
      <c r="F6" s="5" t="s">
        <v>7</v>
      </c>
      <c r="G6" s="5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  <c r="M6" s="6" t="s">
        <v>14</v>
      </c>
    </row>
    <row r="7" spans="1:13" s="18" customFormat="1" ht="150">
      <c r="A7" s="8" t="s">
        <v>15</v>
      </c>
      <c r="B7" s="9">
        <v>1</v>
      </c>
      <c r="C7" s="10">
        <v>27985750000116</v>
      </c>
      <c r="D7" s="11" t="s">
        <v>16</v>
      </c>
      <c r="E7" s="12" t="s">
        <v>17</v>
      </c>
      <c r="F7" s="13" t="s">
        <v>18</v>
      </c>
      <c r="G7" s="14">
        <v>45070</v>
      </c>
      <c r="H7" s="15" t="s">
        <v>19</v>
      </c>
      <c r="I7" s="16">
        <v>5430.96</v>
      </c>
      <c r="J7" s="17">
        <v>45078</v>
      </c>
      <c r="K7" s="11" t="s">
        <v>20</v>
      </c>
      <c r="L7" s="16">
        <f>5322.34+108.62</f>
        <v>5430.96</v>
      </c>
      <c r="M7" s="15" t="s">
        <v>21</v>
      </c>
    </row>
    <row r="8" spans="1:13" s="18" customFormat="1" ht="120">
      <c r="A8" s="8" t="s">
        <v>15</v>
      </c>
      <c r="B8" s="9">
        <v>2</v>
      </c>
      <c r="C8" s="10">
        <v>11379887000197</v>
      </c>
      <c r="D8" s="11" t="s">
        <v>22</v>
      </c>
      <c r="E8" s="19" t="s">
        <v>23</v>
      </c>
      <c r="F8" s="20" t="s">
        <v>24</v>
      </c>
      <c r="G8" s="14">
        <v>45076</v>
      </c>
      <c r="H8" s="15" t="s">
        <v>25</v>
      </c>
      <c r="I8" s="21">
        <v>1854.95</v>
      </c>
      <c r="J8" s="17">
        <v>45078</v>
      </c>
      <c r="K8" s="11" t="s">
        <v>20</v>
      </c>
      <c r="L8" s="21">
        <v>1854.95</v>
      </c>
      <c r="M8" s="15" t="s">
        <v>26</v>
      </c>
    </row>
    <row r="9" spans="1:13" s="18" customFormat="1" ht="135">
      <c r="A9" s="8" t="s">
        <v>15</v>
      </c>
      <c r="B9" s="9">
        <v>3</v>
      </c>
      <c r="C9" s="10">
        <v>10181964000137</v>
      </c>
      <c r="D9" s="11" t="s">
        <v>27</v>
      </c>
      <c r="E9" s="19" t="s">
        <v>28</v>
      </c>
      <c r="F9" s="20" t="s">
        <v>29</v>
      </c>
      <c r="G9" s="14">
        <v>45076</v>
      </c>
      <c r="H9" s="15" t="s">
        <v>30</v>
      </c>
      <c r="I9" s="21">
        <v>51650.54</v>
      </c>
      <c r="J9" s="17">
        <v>45078</v>
      </c>
      <c r="K9" s="11" t="s">
        <v>20</v>
      </c>
      <c r="L9" s="21">
        <v>51650.54</v>
      </c>
      <c r="M9" s="15" t="s">
        <v>31</v>
      </c>
    </row>
    <row r="10" spans="1:13" s="18" customFormat="1" ht="135">
      <c r="A10" s="8" t="s">
        <v>15</v>
      </c>
      <c r="B10" s="9">
        <v>4</v>
      </c>
      <c r="C10" s="10">
        <v>492578000102</v>
      </c>
      <c r="D10" s="11" t="s">
        <v>32</v>
      </c>
      <c r="E10" s="19" t="s">
        <v>33</v>
      </c>
      <c r="F10" s="20" t="s">
        <v>34</v>
      </c>
      <c r="G10" s="14">
        <v>45076</v>
      </c>
      <c r="H10" s="15" t="s">
        <v>35</v>
      </c>
      <c r="I10" s="21">
        <v>2703.33</v>
      </c>
      <c r="J10" s="17">
        <v>45078</v>
      </c>
      <c r="K10" s="11" t="s">
        <v>20</v>
      </c>
      <c r="L10" s="21">
        <f>2585.19+118.14</f>
        <v>2703.33</v>
      </c>
      <c r="M10" s="15" t="s">
        <v>36</v>
      </c>
    </row>
    <row r="11" spans="1:13" s="18" customFormat="1" ht="105">
      <c r="A11" s="8" t="s">
        <v>15</v>
      </c>
      <c r="B11" s="9">
        <v>5</v>
      </c>
      <c r="C11" s="10">
        <v>4320180000140</v>
      </c>
      <c r="D11" s="11" t="s">
        <v>37</v>
      </c>
      <c r="E11" s="19" t="s">
        <v>38</v>
      </c>
      <c r="F11" s="22" t="s">
        <v>39</v>
      </c>
      <c r="G11" s="14">
        <v>45076</v>
      </c>
      <c r="H11" s="15" t="s">
        <v>40</v>
      </c>
      <c r="I11" s="21">
        <v>129.79</v>
      </c>
      <c r="J11" s="17">
        <v>45079</v>
      </c>
      <c r="K11" s="11" t="s">
        <v>20</v>
      </c>
      <c r="L11" s="21">
        <v>129.79</v>
      </c>
      <c r="M11" s="15" t="s">
        <v>41</v>
      </c>
    </row>
    <row r="12" spans="1:13" s="18" customFormat="1" ht="120">
      <c r="A12" s="8" t="s">
        <v>15</v>
      </c>
      <c r="B12" s="9">
        <v>6</v>
      </c>
      <c r="C12" s="10">
        <v>34028316000375</v>
      </c>
      <c r="D12" s="11" t="s">
        <v>42</v>
      </c>
      <c r="E12" s="19" t="s">
        <v>43</v>
      </c>
      <c r="F12" s="20" t="s">
        <v>44</v>
      </c>
      <c r="G12" s="14">
        <v>45076</v>
      </c>
      <c r="H12" s="15" t="s">
        <v>45</v>
      </c>
      <c r="I12" s="21">
        <v>10082.370000000001</v>
      </c>
      <c r="J12" s="17">
        <v>45078</v>
      </c>
      <c r="K12" s="11" t="s">
        <v>20</v>
      </c>
      <c r="L12" s="21">
        <v>10082.370000000001</v>
      </c>
      <c r="M12" s="15" t="s">
        <v>46</v>
      </c>
    </row>
    <row r="13" spans="1:13" s="18" customFormat="1" ht="120">
      <c r="A13" s="23" t="s">
        <v>47</v>
      </c>
      <c r="B13" s="9">
        <v>7</v>
      </c>
      <c r="C13" s="10">
        <v>8584308000133</v>
      </c>
      <c r="D13" s="11" t="s">
        <v>48</v>
      </c>
      <c r="E13" s="19" t="s">
        <v>49</v>
      </c>
      <c r="F13" s="20" t="s">
        <v>50</v>
      </c>
      <c r="G13" s="14">
        <v>45078</v>
      </c>
      <c r="H13" s="15" t="s">
        <v>51</v>
      </c>
      <c r="I13" s="16">
        <v>1100</v>
      </c>
      <c r="J13" s="17">
        <v>45082</v>
      </c>
      <c r="K13" s="11" t="s">
        <v>20</v>
      </c>
      <c r="L13" s="16">
        <f>1045+55</f>
        <v>1100</v>
      </c>
      <c r="M13" s="15" t="s">
        <v>52</v>
      </c>
    </row>
    <row r="14" spans="1:13" s="18" customFormat="1" ht="120">
      <c r="A14" s="23" t="s">
        <v>47</v>
      </c>
      <c r="B14" s="9">
        <v>8</v>
      </c>
      <c r="C14" s="10">
        <v>35486862000150</v>
      </c>
      <c r="D14" s="11" t="s">
        <v>53</v>
      </c>
      <c r="E14" s="19" t="s">
        <v>54</v>
      </c>
      <c r="F14" s="20" t="s">
        <v>55</v>
      </c>
      <c r="G14" s="14">
        <v>45078</v>
      </c>
      <c r="H14" s="15" t="s">
        <v>56</v>
      </c>
      <c r="I14" s="21">
        <v>4404.16</v>
      </c>
      <c r="J14" s="17">
        <v>45082</v>
      </c>
      <c r="K14" s="11" t="s">
        <v>20</v>
      </c>
      <c r="L14" s="21">
        <f>4183.95+220.21</f>
        <v>4404.16</v>
      </c>
      <c r="M14" s="15" t="s">
        <v>57</v>
      </c>
    </row>
    <row r="15" spans="1:13" s="18" customFormat="1" ht="105">
      <c r="A15" s="23" t="s">
        <v>47</v>
      </c>
      <c r="B15" s="9">
        <v>9</v>
      </c>
      <c r="C15" s="10">
        <v>82845322000104</v>
      </c>
      <c r="D15" s="11" t="s">
        <v>58</v>
      </c>
      <c r="E15" s="19" t="s">
        <v>59</v>
      </c>
      <c r="F15" s="22" t="s">
        <v>60</v>
      </c>
      <c r="G15" s="14">
        <v>45078</v>
      </c>
      <c r="H15" s="15" t="s">
        <v>61</v>
      </c>
      <c r="I15" s="21">
        <v>62047.66</v>
      </c>
      <c r="J15" s="17">
        <v>45082</v>
      </c>
      <c r="K15" s="11" t="s">
        <v>20</v>
      </c>
      <c r="L15" s="21">
        <f>61116.95+930.71</f>
        <v>62047.659999999996</v>
      </c>
      <c r="M15" s="15" t="s">
        <v>62</v>
      </c>
    </row>
    <row r="16" spans="1:13" s="18" customFormat="1" ht="120">
      <c r="A16" s="23" t="s">
        <v>47</v>
      </c>
      <c r="B16" s="9">
        <v>10</v>
      </c>
      <c r="C16" s="10">
        <v>82845322000104</v>
      </c>
      <c r="D16" s="11" t="s">
        <v>58</v>
      </c>
      <c r="E16" s="19" t="s">
        <v>63</v>
      </c>
      <c r="F16" s="22" t="s">
        <v>64</v>
      </c>
      <c r="G16" s="14">
        <v>45078</v>
      </c>
      <c r="H16" s="15" t="s">
        <v>65</v>
      </c>
      <c r="I16" s="16">
        <v>62047.66</v>
      </c>
      <c r="J16" s="17">
        <v>45082</v>
      </c>
      <c r="K16" s="11" t="s">
        <v>20</v>
      </c>
      <c r="L16" s="21">
        <f>61116.95+930.71</f>
        <v>62047.659999999996</v>
      </c>
      <c r="M16" s="15" t="s">
        <v>66</v>
      </c>
    </row>
    <row r="17" spans="1:13" s="18" customFormat="1" ht="120">
      <c r="A17" s="23" t="s">
        <v>47</v>
      </c>
      <c r="B17" s="9">
        <v>11</v>
      </c>
      <c r="C17" s="10">
        <v>82845322000104</v>
      </c>
      <c r="D17" s="11" t="s">
        <v>58</v>
      </c>
      <c r="E17" s="19" t="s">
        <v>67</v>
      </c>
      <c r="F17" s="22" t="s">
        <v>68</v>
      </c>
      <c r="G17" s="14">
        <v>45078</v>
      </c>
      <c r="H17" s="15" t="s">
        <v>69</v>
      </c>
      <c r="I17" s="21">
        <v>51220.97</v>
      </c>
      <c r="J17" s="17">
        <v>45082</v>
      </c>
      <c r="K17" s="11" t="s">
        <v>20</v>
      </c>
      <c r="L17" s="21">
        <f>50452.66+768.31</f>
        <v>51220.97</v>
      </c>
      <c r="M17" s="15" t="s">
        <v>70</v>
      </c>
    </row>
    <row r="18" spans="1:13" s="18" customFormat="1" ht="90">
      <c r="A18" s="23" t="s">
        <v>47</v>
      </c>
      <c r="B18" s="9">
        <v>12</v>
      </c>
      <c r="C18" s="10">
        <v>82845322000104</v>
      </c>
      <c r="D18" s="11" t="s">
        <v>58</v>
      </c>
      <c r="E18" s="19" t="s">
        <v>71</v>
      </c>
      <c r="F18" s="22" t="s">
        <v>72</v>
      </c>
      <c r="G18" s="14">
        <v>45078</v>
      </c>
      <c r="H18" s="15" t="s">
        <v>73</v>
      </c>
      <c r="I18" s="16">
        <v>95097.53</v>
      </c>
      <c r="J18" s="17">
        <v>45082</v>
      </c>
      <c r="K18" s="11" t="s">
        <v>20</v>
      </c>
      <c r="L18" s="21">
        <f>93671.07+1426.46</f>
        <v>95097.530000000013</v>
      </c>
      <c r="M18" s="15" t="s">
        <v>74</v>
      </c>
    </row>
    <row r="19" spans="1:13" s="18" customFormat="1" ht="105">
      <c r="A19" s="23" t="s">
        <v>47</v>
      </c>
      <c r="B19" s="9">
        <v>13</v>
      </c>
      <c r="C19" s="10">
        <v>82845322000104</v>
      </c>
      <c r="D19" s="11" t="s">
        <v>58</v>
      </c>
      <c r="E19" s="24" t="s">
        <v>75</v>
      </c>
      <c r="F19" s="22" t="s">
        <v>76</v>
      </c>
      <c r="G19" s="14">
        <v>45079</v>
      </c>
      <c r="H19" s="15" t="s">
        <v>77</v>
      </c>
      <c r="I19" s="21">
        <v>95097.53</v>
      </c>
      <c r="J19" s="17">
        <v>45082</v>
      </c>
      <c r="K19" s="11" t="s">
        <v>20</v>
      </c>
      <c r="L19" s="21">
        <f>93671.07+1426.46</f>
        <v>95097.530000000013</v>
      </c>
      <c r="M19" s="15" t="s">
        <v>78</v>
      </c>
    </row>
    <row r="20" spans="1:13" s="18" customFormat="1" ht="120">
      <c r="A20" s="23" t="s">
        <v>47</v>
      </c>
      <c r="B20" s="9">
        <v>14</v>
      </c>
      <c r="C20" s="10">
        <v>82845322000104</v>
      </c>
      <c r="D20" s="11" t="s">
        <v>58</v>
      </c>
      <c r="E20" s="19" t="s">
        <v>79</v>
      </c>
      <c r="F20" s="22" t="s">
        <v>80</v>
      </c>
      <c r="G20" s="14">
        <v>45079</v>
      </c>
      <c r="H20" s="15" t="s">
        <v>81</v>
      </c>
      <c r="I20" s="16">
        <v>109488.83</v>
      </c>
      <c r="J20" s="14">
        <v>45082</v>
      </c>
      <c r="K20" s="11" t="s">
        <v>20</v>
      </c>
      <c r="L20" s="21">
        <f>107846.5+1642.33</f>
        <v>109488.83</v>
      </c>
      <c r="M20" s="15" t="s">
        <v>82</v>
      </c>
    </row>
    <row r="21" spans="1:13" s="18" customFormat="1" ht="135">
      <c r="A21" s="23" t="s">
        <v>47</v>
      </c>
      <c r="B21" s="9">
        <v>15</v>
      </c>
      <c r="C21" s="10">
        <v>82845322000104</v>
      </c>
      <c r="D21" s="11" t="s">
        <v>58</v>
      </c>
      <c r="E21" s="24" t="s">
        <v>83</v>
      </c>
      <c r="F21" s="25" t="s">
        <v>84</v>
      </c>
      <c r="G21" s="14">
        <v>45079</v>
      </c>
      <c r="H21" s="15" t="s">
        <v>85</v>
      </c>
      <c r="I21" s="21">
        <v>109488.83</v>
      </c>
      <c r="J21" s="17">
        <v>45082</v>
      </c>
      <c r="K21" s="11" t="s">
        <v>20</v>
      </c>
      <c r="L21" s="21">
        <f>107846.5+1642.33</f>
        <v>109488.83</v>
      </c>
      <c r="M21" s="15" t="s">
        <v>86</v>
      </c>
    </row>
    <row r="22" spans="1:13" s="18" customFormat="1" ht="135">
      <c r="A22" s="23" t="s">
        <v>47</v>
      </c>
      <c r="B22" s="9">
        <v>16</v>
      </c>
      <c r="C22" s="10">
        <v>29506070000106</v>
      </c>
      <c r="D22" s="11" t="s">
        <v>87</v>
      </c>
      <c r="E22" s="26" t="s">
        <v>88</v>
      </c>
      <c r="F22" s="20" t="s">
        <v>89</v>
      </c>
      <c r="G22" s="14">
        <v>45082</v>
      </c>
      <c r="H22" s="15" t="s">
        <v>90</v>
      </c>
      <c r="I22" s="16">
        <v>1350</v>
      </c>
      <c r="J22" s="14">
        <v>45082</v>
      </c>
      <c r="K22" s="11" t="s">
        <v>20</v>
      </c>
      <c r="L22" s="16">
        <v>1350</v>
      </c>
      <c r="M22" s="15" t="s">
        <v>91</v>
      </c>
    </row>
    <row r="23" spans="1:13" s="18" customFormat="1" ht="105">
      <c r="A23" s="23" t="s">
        <v>47</v>
      </c>
      <c r="B23" s="9">
        <v>17</v>
      </c>
      <c r="C23" s="10">
        <v>4301769000109</v>
      </c>
      <c r="D23" s="11" t="s">
        <v>92</v>
      </c>
      <c r="E23" s="19" t="s">
        <v>93</v>
      </c>
      <c r="F23" s="22" t="s">
        <v>94</v>
      </c>
      <c r="G23" s="14">
        <v>45082</v>
      </c>
      <c r="H23" s="15" t="s">
        <v>95</v>
      </c>
      <c r="I23" s="16">
        <v>7312.75</v>
      </c>
      <c r="J23" s="14">
        <v>45082</v>
      </c>
      <c r="K23" s="11" t="s">
        <v>20</v>
      </c>
      <c r="L23" s="16">
        <v>7312.75</v>
      </c>
      <c r="M23" s="15" t="s">
        <v>96</v>
      </c>
    </row>
    <row r="24" spans="1:13" s="18" customFormat="1" ht="105">
      <c r="A24" s="23" t="s">
        <v>47</v>
      </c>
      <c r="B24" s="9">
        <v>18</v>
      </c>
      <c r="C24" s="10">
        <v>5050127000139</v>
      </c>
      <c r="D24" s="11" t="s">
        <v>97</v>
      </c>
      <c r="E24" s="26" t="s">
        <v>98</v>
      </c>
      <c r="F24" s="20" t="s">
        <v>99</v>
      </c>
      <c r="G24" s="14">
        <v>45083</v>
      </c>
      <c r="H24" s="15" t="s">
        <v>100</v>
      </c>
      <c r="I24" s="21">
        <v>1900</v>
      </c>
      <c r="J24" s="14">
        <v>45084</v>
      </c>
      <c r="K24" s="11" t="s">
        <v>20</v>
      </c>
      <c r="L24" s="21">
        <f>1832.36+67.64</f>
        <v>1900</v>
      </c>
      <c r="M24" s="15" t="s">
        <v>101</v>
      </c>
    </row>
    <row r="25" spans="1:13" s="18" customFormat="1" ht="105">
      <c r="A25" s="23" t="s">
        <v>47</v>
      </c>
      <c r="B25" s="9">
        <v>19</v>
      </c>
      <c r="C25" s="10">
        <v>8573961000105</v>
      </c>
      <c r="D25" s="11" t="s">
        <v>102</v>
      </c>
      <c r="E25" s="27" t="s">
        <v>103</v>
      </c>
      <c r="F25" s="22" t="s">
        <v>104</v>
      </c>
      <c r="G25" s="14">
        <v>45084</v>
      </c>
      <c r="H25" s="15" t="s">
        <v>105</v>
      </c>
      <c r="I25" s="21">
        <v>157.6</v>
      </c>
      <c r="J25" s="14">
        <v>45084</v>
      </c>
      <c r="K25" s="11" t="s">
        <v>20</v>
      </c>
      <c r="L25" s="21">
        <f>150.7+6.9</f>
        <v>157.6</v>
      </c>
      <c r="M25" s="15" t="s">
        <v>106</v>
      </c>
    </row>
    <row r="26" spans="1:13" s="18" customFormat="1" ht="120">
      <c r="A26" s="23" t="s">
        <v>47</v>
      </c>
      <c r="B26" s="9">
        <v>20</v>
      </c>
      <c r="C26" s="10">
        <v>21748841000151</v>
      </c>
      <c r="D26" s="28" t="s">
        <v>107</v>
      </c>
      <c r="E26" s="24" t="s">
        <v>108</v>
      </c>
      <c r="F26" s="20" t="s">
        <v>109</v>
      </c>
      <c r="G26" s="14">
        <v>45084</v>
      </c>
      <c r="H26" s="15" t="s">
        <v>110</v>
      </c>
      <c r="I26" s="21">
        <v>32600</v>
      </c>
      <c r="J26" s="14">
        <v>45084</v>
      </c>
      <c r="K26" s="11" t="s">
        <v>20</v>
      </c>
      <c r="L26" s="21">
        <v>32600</v>
      </c>
      <c r="M26" s="15" t="s">
        <v>111</v>
      </c>
    </row>
    <row r="27" spans="1:13" s="18" customFormat="1" ht="135">
      <c r="A27" s="23" t="s">
        <v>47</v>
      </c>
      <c r="B27" s="9">
        <v>21</v>
      </c>
      <c r="C27" s="10">
        <v>76535764000143</v>
      </c>
      <c r="D27" s="28" t="s">
        <v>112</v>
      </c>
      <c r="E27" s="19" t="s">
        <v>113</v>
      </c>
      <c r="F27" s="22" t="s">
        <v>114</v>
      </c>
      <c r="G27" s="14">
        <v>45084</v>
      </c>
      <c r="H27" s="15" t="s">
        <v>115</v>
      </c>
      <c r="I27" s="16">
        <v>3594.12</v>
      </c>
      <c r="J27" s="14">
        <v>45084</v>
      </c>
      <c r="K27" s="11" t="s">
        <v>20</v>
      </c>
      <c r="L27" s="21">
        <v>3594.12</v>
      </c>
      <c r="M27" s="15" t="s">
        <v>116</v>
      </c>
    </row>
    <row r="28" spans="1:13" s="18" customFormat="1" ht="135">
      <c r="A28" s="23" t="s">
        <v>47</v>
      </c>
      <c r="B28" s="9">
        <v>22</v>
      </c>
      <c r="C28" s="10">
        <v>76535764000143</v>
      </c>
      <c r="D28" s="28" t="s">
        <v>112</v>
      </c>
      <c r="E28" s="19" t="s">
        <v>117</v>
      </c>
      <c r="F28" s="22" t="s">
        <v>118</v>
      </c>
      <c r="G28" s="14">
        <v>45084</v>
      </c>
      <c r="H28" s="15" t="s">
        <v>119</v>
      </c>
      <c r="I28" s="29">
        <v>106.37</v>
      </c>
      <c r="J28" s="14">
        <v>45084</v>
      </c>
      <c r="K28" s="11" t="s">
        <v>20</v>
      </c>
      <c r="L28" s="29">
        <v>106.37</v>
      </c>
      <c r="M28" s="15" t="s">
        <v>120</v>
      </c>
    </row>
    <row r="29" spans="1:13" s="18" customFormat="1" ht="120">
      <c r="A29" s="23" t="s">
        <v>47</v>
      </c>
      <c r="B29" s="9">
        <v>23</v>
      </c>
      <c r="C29" s="10">
        <v>76535764000143</v>
      </c>
      <c r="D29" s="28" t="s">
        <v>112</v>
      </c>
      <c r="E29" s="19" t="s">
        <v>121</v>
      </c>
      <c r="F29" s="22" t="s">
        <v>122</v>
      </c>
      <c r="G29" s="14">
        <v>45084</v>
      </c>
      <c r="H29" s="15" t="s">
        <v>123</v>
      </c>
      <c r="I29" s="29">
        <v>9121.14</v>
      </c>
      <c r="J29" s="14">
        <v>45084</v>
      </c>
      <c r="K29" s="11" t="s">
        <v>20</v>
      </c>
      <c r="L29" s="29">
        <v>9121.14</v>
      </c>
      <c r="M29" s="15" t="s">
        <v>124</v>
      </c>
    </row>
    <row r="30" spans="1:13" s="18" customFormat="1" ht="120">
      <c r="A30" s="23" t="s">
        <v>47</v>
      </c>
      <c r="B30" s="9">
        <v>24</v>
      </c>
      <c r="C30" s="10">
        <v>76535764000143</v>
      </c>
      <c r="D30" s="28" t="s">
        <v>112</v>
      </c>
      <c r="E30" s="19" t="s">
        <v>125</v>
      </c>
      <c r="F30" s="22" t="s">
        <v>122</v>
      </c>
      <c r="G30" s="14">
        <v>45084</v>
      </c>
      <c r="H30" s="15" t="s">
        <v>126</v>
      </c>
      <c r="I30" s="29">
        <v>21769.63</v>
      </c>
      <c r="J30" s="14">
        <v>45084</v>
      </c>
      <c r="K30" s="11" t="s">
        <v>20</v>
      </c>
      <c r="L30" s="29">
        <v>21769.63</v>
      </c>
      <c r="M30" s="15" t="s">
        <v>124</v>
      </c>
    </row>
    <row r="31" spans="1:13" s="18" customFormat="1" ht="150">
      <c r="A31" s="23" t="s">
        <v>47</v>
      </c>
      <c r="B31" s="9">
        <v>25</v>
      </c>
      <c r="C31" s="10">
        <v>21600669000194</v>
      </c>
      <c r="D31" s="11" t="s">
        <v>127</v>
      </c>
      <c r="E31" s="19" t="s">
        <v>128</v>
      </c>
      <c r="F31" s="20" t="s">
        <v>129</v>
      </c>
      <c r="G31" s="14">
        <v>45084</v>
      </c>
      <c r="H31" s="15" t="s">
        <v>130</v>
      </c>
      <c r="I31" s="21">
        <v>1400</v>
      </c>
      <c r="J31" s="14">
        <v>45084</v>
      </c>
      <c r="K31" s="11" t="s">
        <v>20</v>
      </c>
      <c r="L31" s="21">
        <v>1400</v>
      </c>
      <c r="M31" s="15" t="s">
        <v>131</v>
      </c>
    </row>
    <row r="32" spans="1:13" s="18" customFormat="1" ht="120">
      <c r="A32" s="23" t="s">
        <v>47</v>
      </c>
      <c r="B32" s="9">
        <v>26</v>
      </c>
      <c r="C32" s="10">
        <v>8573961000105</v>
      </c>
      <c r="D32" s="11" t="s">
        <v>102</v>
      </c>
      <c r="E32" s="26" t="s">
        <v>132</v>
      </c>
      <c r="F32" s="22" t="s">
        <v>133</v>
      </c>
      <c r="G32" s="14">
        <v>45084</v>
      </c>
      <c r="H32" s="15" t="s">
        <v>134</v>
      </c>
      <c r="I32" s="21">
        <v>236.4</v>
      </c>
      <c r="J32" s="14">
        <v>45084</v>
      </c>
      <c r="K32" s="11" t="s">
        <v>20</v>
      </c>
      <c r="L32" s="21">
        <f>226.07+10.33</f>
        <v>236.4</v>
      </c>
      <c r="M32" s="15" t="s">
        <v>135</v>
      </c>
    </row>
    <row r="33" spans="1:13" s="18" customFormat="1" ht="165">
      <c r="A33" s="23" t="s">
        <v>47</v>
      </c>
      <c r="B33" s="9">
        <v>27</v>
      </c>
      <c r="C33" s="10">
        <v>604122000197</v>
      </c>
      <c r="D33" s="11" t="s">
        <v>136</v>
      </c>
      <c r="E33" s="19" t="s">
        <v>137</v>
      </c>
      <c r="F33" s="20" t="s">
        <v>138</v>
      </c>
      <c r="G33" s="14">
        <v>45089</v>
      </c>
      <c r="H33" s="15" t="s">
        <v>139</v>
      </c>
      <c r="I33" s="16">
        <v>332579.14</v>
      </c>
      <c r="J33" s="14">
        <v>45089</v>
      </c>
      <c r="K33" s="11" t="s">
        <v>20</v>
      </c>
      <c r="L33" s="16">
        <v>332579.14</v>
      </c>
      <c r="M33" s="15" t="s">
        <v>140</v>
      </c>
    </row>
    <row r="34" spans="1:13" s="18" customFormat="1" ht="120">
      <c r="A34" s="23" t="s">
        <v>47</v>
      </c>
      <c r="B34" s="9">
        <v>28</v>
      </c>
      <c r="C34" s="10">
        <v>38068529000110</v>
      </c>
      <c r="D34" s="28" t="s">
        <v>141</v>
      </c>
      <c r="E34" s="24" t="s">
        <v>142</v>
      </c>
      <c r="F34" s="13" t="s">
        <v>143</v>
      </c>
      <c r="G34" s="14">
        <v>45089</v>
      </c>
      <c r="H34" s="15" t="s">
        <v>144</v>
      </c>
      <c r="I34" s="21">
        <v>6200</v>
      </c>
      <c r="J34" s="14">
        <v>45091</v>
      </c>
      <c r="K34" s="11" t="s">
        <v>20</v>
      </c>
      <c r="L34" s="21">
        <v>6200</v>
      </c>
      <c r="M34" s="15" t="s">
        <v>145</v>
      </c>
    </row>
    <row r="35" spans="1:13" s="18" customFormat="1" ht="150">
      <c r="A35" s="23" t="s">
        <v>47</v>
      </c>
      <c r="B35" s="9">
        <v>29</v>
      </c>
      <c r="C35" s="10">
        <v>4407920000180</v>
      </c>
      <c r="D35" s="11" t="s">
        <v>146</v>
      </c>
      <c r="E35" s="19" t="s">
        <v>147</v>
      </c>
      <c r="F35" s="20" t="s">
        <v>148</v>
      </c>
      <c r="G35" s="14">
        <v>45090</v>
      </c>
      <c r="H35" s="15" t="s">
        <v>149</v>
      </c>
      <c r="I35" s="21">
        <v>3263.97</v>
      </c>
      <c r="J35" s="14">
        <v>45091</v>
      </c>
      <c r="K35" s="11" t="s">
        <v>20</v>
      </c>
      <c r="L35" s="21">
        <f>3100.77+163.2</f>
        <v>3263.97</v>
      </c>
      <c r="M35" s="15" t="s">
        <v>150</v>
      </c>
    </row>
    <row r="36" spans="1:13" s="18" customFormat="1" ht="120">
      <c r="A36" s="23" t="s">
        <v>47</v>
      </c>
      <c r="B36" s="9">
        <v>30</v>
      </c>
      <c r="C36" s="10">
        <v>4406195000125</v>
      </c>
      <c r="D36" s="11" t="s">
        <v>151</v>
      </c>
      <c r="E36" s="19" t="s">
        <v>152</v>
      </c>
      <c r="F36" s="22" t="s">
        <v>153</v>
      </c>
      <c r="G36" s="14">
        <v>45091</v>
      </c>
      <c r="H36" s="15" t="s">
        <v>154</v>
      </c>
      <c r="I36" s="21">
        <v>81.040000000000006</v>
      </c>
      <c r="J36" s="14">
        <v>45091</v>
      </c>
      <c r="K36" s="11" t="s">
        <v>20</v>
      </c>
      <c r="L36" s="21">
        <v>81.040000000000006</v>
      </c>
      <c r="M36" s="15" t="s">
        <v>155</v>
      </c>
    </row>
    <row r="37" spans="1:13" s="18" customFormat="1" ht="120">
      <c r="A37" s="23" t="s">
        <v>47</v>
      </c>
      <c r="B37" s="9">
        <v>31</v>
      </c>
      <c r="C37" s="10">
        <v>4406195000125</v>
      </c>
      <c r="D37" s="11" t="s">
        <v>151</v>
      </c>
      <c r="E37" s="19" t="s">
        <v>156</v>
      </c>
      <c r="F37" s="22" t="s">
        <v>157</v>
      </c>
      <c r="G37" s="14">
        <v>45091</v>
      </c>
      <c r="H37" s="15" t="s">
        <v>158</v>
      </c>
      <c r="I37" s="16">
        <v>81.03</v>
      </c>
      <c r="J37" s="14">
        <v>45091</v>
      </c>
      <c r="K37" s="11" t="s">
        <v>20</v>
      </c>
      <c r="L37" s="16">
        <v>81.03</v>
      </c>
      <c r="M37" s="15" t="s">
        <v>155</v>
      </c>
    </row>
    <row r="38" spans="1:13" s="18" customFormat="1" ht="120">
      <c r="A38" s="23" t="s">
        <v>47</v>
      </c>
      <c r="B38" s="9">
        <v>32</v>
      </c>
      <c r="C38" s="10">
        <v>2341467000120</v>
      </c>
      <c r="D38" s="11" t="s">
        <v>159</v>
      </c>
      <c r="E38" s="19" t="s">
        <v>160</v>
      </c>
      <c r="F38" s="22" t="s">
        <v>161</v>
      </c>
      <c r="G38" s="14">
        <v>45091</v>
      </c>
      <c r="H38" s="15" t="s">
        <v>162</v>
      </c>
      <c r="I38" s="16">
        <v>13217.05</v>
      </c>
      <c r="J38" s="14">
        <v>45091</v>
      </c>
      <c r="K38" s="11" t="s">
        <v>20</v>
      </c>
      <c r="L38" s="16">
        <v>13217.05</v>
      </c>
      <c r="M38" s="15" t="s">
        <v>163</v>
      </c>
    </row>
    <row r="39" spans="1:13" s="18" customFormat="1" ht="135">
      <c r="A39" s="23" t="s">
        <v>47</v>
      </c>
      <c r="B39" s="9">
        <v>33</v>
      </c>
      <c r="C39" s="10">
        <v>2558157000162</v>
      </c>
      <c r="D39" s="11" t="s">
        <v>164</v>
      </c>
      <c r="E39" s="19" t="s">
        <v>165</v>
      </c>
      <c r="F39" s="22" t="s">
        <v>166</v>
      </c>
      <c r="G39" s="14">
        <v>45091</v>
      </c>
      <c r="H39" s="15" t="s">
        <v>167</v>
      </c>
      <c r="I39" s="21">
        <v>1946.86</v>
      </c>
      <c r="J39" s="14">
        <v>45091</v>
      </c>
      <c r="K39" s="11" t="s">
        <v>20</v>
      </c>
      <c r="L39" s="21">
        <v>1946.86</v>
      </c>
      <c r="M39" s="15" t="s">
        <v>168</v>
      </c>
    </row>
    <row r="40" spans="1:13" s="18" customFormat="1" ht="135">
      <c r="A40" s="23" t="s">
        <v>47</v>
      </c>
      <c r="B40" s="9">
        <v>34</v>
      </c>
      <c r="C40" s="10">
        <v>4407920000180</v>
      </c>
      <c r="D40" s="11" t="s">
        <v>146</v>
      </c>
      <c r="E40" s="19" t="s">
        <v>169</v>
      </c>
      <c r="F40" s="20" t="s">
        <v>170</v>
      </c>
      <c r="G40" s="14">
        <v>45092</v>
      </c>
      <c r="H40" s="15" t="s">
        <v>171</v>
      </c>
      <c r="I40" s="21">
        <v>1636.8</v>
      </c>
      <c r="J40" s="14">
        <v>45093</v>
      </c>
      <c r="K40" s="11" t="s">
        <v>20</v>
      </c>
      <c r="L40" s="21">
        <f>1422.01+214.79</f>
        <v>1636.8</v>
      </c>
      <c r="M40" s="15" t="s">
        <v>172</v>
      </c>
    </row>
    <row r="41" spans="1:13" s="18" customFormat="1" ht="135">
      <c r="A41" s="23" t="s">
        <v>47</v>
      </c>
      <c r="B41" s="9">
        <v>35</v>
      </c>
      <c r="C41" s="10">
        <v>4407920000180</v>
      </c>
      <c r="D41" s="11" t="s">
        <v>146</v>
      </c>
      <c r="E41" s="19" t="s">
        <v>173</v>
      </c>
      <c r="F41" s="20" t="s">
        <v>170</v>
      </c>
      <c r="G41" s="14">
        <v>45092</v>
      </c>
      <c r="H41" s="15" t="s">
        <v>174</v>
      </c>
      <c r="I41" s="21">
        <v>4172.97</v>
      </c>
      <c r="J41" s="14">
        <v>45093</v>
      </c>
      <c r="K41" s="11" t="s">
        <v>20</v>
      </c>
      <c r="L41" s="21">
        <f>4172.97</f>
        <v>4172.97</v>
      </c>
      <c r="M41" s="15" t="s">
        <v>172</v>
      </c>
    </row>
    <row r="42" spans="1:13" s="18" customFormat="1" ht="120">
      <c r="A42" s="23" t="s">
        <v>47</v>
      </c>
      <c r="B42" s="9">
        <v>36</v>
      </c>
      <c r="C42" s="10">
        <v>4407920000180</v>
      </c>
      <c r="D42" s="11" t="s">
        <v>146</v>
      </c>
      <c r="E42" s="19" t="s">
        <v>175</v>
      </c>
      <c r="F42" s="20" t="s">
        <v>170</v>
      </c>
      <c r="G42" s="14">
        <v>45092</v>
      </c>
      <c r="H42" s="15" t="s">
        <v>176</v>
      </c>
      <c r="I42" s="16">
        <v>22630.41</v>
      </c>
      <c r="J42" s="14">
        <v>45093</v>
      </c>
      <c r="K42" s="11" t="s">
        <v>20</v>
      </c>
      <c r="L42" s="16">
        <v>22630.41</v>
      </c>
      <c r="M42" s="15" t="s">
        <v>172</v>
      </c>
    </row>
    <row r="43" spans="1:13" s="18" customFormat="1" ht="105">
      <c r="A43" s="23" t="s">
        <v>47</v>
      </c>
      <c r="B43" s="9">
        <v>37</v>
      </c>
      <c r="C43" s="10">
        <v>4406195000125</v>
      </c>
      <c r="D43" s="11" t="s">
        <v>151</v>
      </c>
      <c r="E43" s="24" t="s">
        <v>177</v>
      </c>
      <c r="F43" s="25" t="s">
        <v>178</v>
      </c>
      <c r="G43" s="14">
        <v>45092</v>
      </c>
      <c r="H43" s="15" t="s">
        <v>176</v>
      </c>
      <c r="I43" s="21">
        <v>115.09</v>
      </c>
      <c r="J43" s="14">
        <v>45093</v>
      </c>
      <c r="K43" s="11" t="s">
        <v>20</v>
      </c>
      <c r="L43" s="21">
        <v>115.09</v>
      </c>
      <c r="M43" s="15" t="s">
        <v>179</v>
      </c>
    </row>
    <row r="44" spans="1:13" s="18" customFormat="1" ht="105">
      <c r="A44" s="23" t="s">
        <v>47</v>
      </c>
      <c r="B44" s="9">
        <v>38</v>
      </c>
      <c r="C44" s="10">
        <v>4406195000125</v>
      </c>
      <c r="D44" s="11" t="s">
        <v>151</v>
      </c>
      <c r="E44" s="24" t="s">
        <v>180</v>
      </c>
      <c r="F44" s="25" t="s">
        <v>181</v>
      </c>
      <c r="G44" s="14">
        <v>45092</v>
      </c>
      <c r="H44" s="15" t="s">
        <v>182</v>
      </c>
      <c r="I44" s="21">
        <v>230.86</v>
      </c>
      <c r="J44" s="14">
        <v>45093</v>
      </c>
      <c r="K44" s="11" t="s">
        <v>20</v>
      </c>
      <c r="L44" s="21">
        <v>230.86</v>
      </c>
      <c r="M44" s="15" t="s">
        <v>179</v>
      </c>
    </row>
    <row r="45" spans="1:13" s="18" customFormat="1" ht="105">
      <c r="A45" s="23" t="s">
        <v>47</v>
      </c>
      <c r="B45" s="9">
        <v>39</v>
      </c>
      <c r="C45" s="10">
        <v>4406195000125</v>
      </c>
      <c r="D45" s="11" t="s">
        <v>151</v>
      </c>
      <c r="E45" s="24" t="s">
        <v>183</v>
      </c>
      <c r="F45" s="25" t="s">
        <v>184</v>
      </c>
      <c r="G45" s="14">
        <v>45092</v>
      </c>
      <c r="H45" s="15" t="s">
        <v>185</v>
      </c>
      <c r="I45" s="16">
        <v>183.17</v>
      </c>
      <c r="J45" s="14">
        <v>45093</v>
      </c>
      <c r="K45" s="11" t="s">
        <v>20</v>
      </c>
      <c r="L45" s="16">
        <v>183.17</v>
      </c>
      <c r="M45" s="15" t="s">
        <v>179</v>
      </c>
    </row>
    <row r="46" spans="1:13" s="18" customFormat="1" ht="105">
      <c r="A46" s="23" t="s">
        <v>47</v>
      </c>
      <c r="B46" s="9">
        <v>40</v>
      </c>
      <c r="C46" s="10">
        <v>4406195000125</v>
      </c>
      <c r="D46" s="11" t="s">
        <v>151</v>
      </c>
      <c r="E46" s="24" t="s">
        <v>186</v>
      </c>
      <c r="F46" s="25" t="s">
        <v>187</v>
      </c>
      <c r="G46" s="14">
        <v>45092</v>
      </c>
      <c r="H46" s="15" t="s">
        <v>188</v>
      </c>
      <c r="I46" s="21">
        <v>60.63</v>
      </c>
      <c r="J46" s="14">
        <v>45093</v>
      </c>
      <c r="K46" s="11" t="s">
        <v>20</v>
      </c>
      <c r="L46" s="21">
        <v>60.63</v>
      </c>
      <c r="M46" s="15" t="s">
        <v>179</v>
      </c>
    </row>
    <row r="47" spans="1:13" s="18" customFormat="1" ht="105">
      <c r="A47" s="23" t="s">
        <v>47</v>
      </c>
      <c r="B47" s="9">
        <v>41</v>
      </c>
      <c r="C47" s="10">
        <v>4406195000125</v>
      </c>
      <c r="D47" s="11" t="s">
        <v>151</v>
      </c>
      <c r="E47" s="24" t="s">
        <v>189</v>
      </c>
      <c r="F47" s="25" t="s">
        <v>190</v>
      </c>
      <c r="G47" s="14">
        <v>45092</v>
      </c>
      <c r="H47" s="15" t="s">
        <v>191</v>
      </c>
      <c r="I47" s="21">
        <v>239.86</v>
      </c>
      <c r="J47" s="14">
        <v>45093</v>
      </c>
      <c r="K47" s="11" t="s">
        <v>20</v>
      </c>
      <c r="L47" s="21">
        <v>239.86</v>
      </c>
      <c r="M47" s="15" t="s">
        <v>179</v>
      </c>
    </row>
    <row r="48" spans="1:13" s="18" customFormat="1" ht="135">
      <c r="A48" s="23" t="s">
        <v>47</v>
      </c>
      <c r="B48" s="9">
        <v>42</v>
      </c>
      <c r="C48" s="10">
        <v>34028316000375</v>
      </c>
      <c r="D48" s="11" t="s">
        <v>42</v>
      </c>
      <c r="E48" s="24" t="s">
        <v>192</v>
      </c>
      <c r="F48" s="13" t="s">
        <v>193</v>
      </c>
      <c r="G48" s="14">
        <v>45092</v>
      </c>
      <c r="H48" s="15" t="s">
        <v>194</v>
      </c>
      <c r="I48" s="21">
        <v>15862.84</v>
      </c>
      <c r="J48" s="14">
        <v>45093</v>
      </c>
      <c r="K48" s="11" t="s">
        <v>20</v>
      </c>
      <c r="L48" s="21">
        <v>15862.84</v>
      </c>
      <c r="M48" s="15" t="s">
        <v>195</v>
      </c>
    </row>
    <row r="49" spans="1:13" s="18" customFormat="1" ht="135">
      <c r="A49" s="23" t="s">
        <v>47</v>
      </c>
      <c r="B49" s="9">
        <v>43</v>
      </c>
      <c r="C49" s="10">
        <v>12715889000172</v>
      </c>
      <c r="D49" s="11" t="s">
        <v>196</v>
      </c>
      <c r="E49" s="19" t="s">
        <v>197</v>
      </c>
      <c r="F49" s="20" t="s">
        <v>198</v>
      </c>
      <c r="G49" s="14">
        <v>45096</v>
      </c>
      <c r="H49" s="15" t="s">
        <v>199</v>
      </c>
      <c r="I49" s="21">
        <v>4589.45</v>
      </c>
      <c r="J49" s="14">
        <v>45100</v>
      </c>
      <c r="K49" s="11" t="s">
        <v>20</v>
      </c>
      <c r="L49" s="21">
        <f>4359.98+229.47</f>
        <v>4589.45</v>
      </c>
      <c r="M49" s="15" t="s">
        <v>200</v>
      </c>
    </row>
    <row r="50" spans="1:13" s="18" customFormat="1" ht="135">
      <c r="A50" s="23" t="s">
        <v>47</v>
      </c>
      <c r="B50" s="9">
        <v>44</v>
      </c>
      <c r="C50" s="10">
        <v>2341467000120</v>
      </c>
      <c r="D50" s="11" t="s">
        <v>159</v>
      </c>
      <c r="E50" s="19" t="s">
        <v>201</v>
      </c>
      <c r="F50" s="22" t="s">
        <v>202</v>
      </c>
      <c r="G50" s="14">
        <v>45096</v>
      </c>
      <c r="H50" s="15" t="s">
        <v>203</v>
      </c>
      <c r="I50" s="16">
        <v>41931.89</v>
      </c>
      <c r="J50" s="14">
        <v>45100</v>
      </c>
      <c r="K50" s="11" t="s">
        <v>20</v>
      </c>
      <c r="L50" s="16">
        <v>41931.89</v>
      </c>
      <c r="M50" s="15" t="s">
        <v>204</v>
      </c>
    </row>
    <row r="51" spans="1:13" s="18" customFormat="1" ht="135">
      <c r="A51" s="23" t="s">
        <v>47</v>
      </c>
      <c r="B51" s="9">
        <v>45</v>
      </c>
      <c r="C51" s="10">
        <v>492578000102</v>
      </c>
      <c r="D51" s="11" t="s">
        <v>32</v>
      </c>
      <c r="E51" s="19" t="s">
        <v>205</v>
      </c>
      <c r="F51" s="20" t="s">
        <v>206</v>
      </c>
      <c r="G51" s="14">
        <v>45096</v>
      </c>
      <c r="H51" s="15" t="s">
        <v>207</v>
      </c>
      <c r="I51" s="21">
        <v>2703.33</v>
      </c>
      <c r="J51" s="14">
        <v>45100</v>
      </c>
      <c r="K51" s="11" t="s">
        <v>20</v>
      </c>
      <c r="L51" s="21">
        <f>2584.38+118.95</f>
        <v>2703.33</v>
      </c>
      <c r="M51" s="15" t="s">
        <v>208</v>
      </c>
    </row>
    <row r="52" spans="1:13" s="18" customFormat="1" ht="150">
      <c r="A52" s="23" t="s">
        <v>47</v>
      </c>
      <c r="B52" s="9">
        <v>46</v>
      </c>
      <c r="C52" s="10">
        <v>33179565000137</v>
      </c>
      <c r="D52" s="11" t="s">
        <v>209</v>
      </c>
      <c r="E52" s="30" t="s">
        <v>210</v>
      </c>
      <c r="F52" s="31" t="s">
        <v>211</v>
      </c>
      <c r="G52" s="14">
        <v>45096</v>
      </c>
      <c r="H52" s="15" t="s">
        <v>212</v>
      </c>
      <c r="I52" s="21">
        <v>74167.83</v>
      </c>
      <c r="J52" s="14">
        <v>45106</v>
      </c>
      <c r="K52" s="11" t="s">
        <v>213</v>
      </c>
      <c r="L52" s="21">
        <v>74167.83</v>
      </c>
      <c r="M52" s="15" t="s">
        <v>214</v>
      </c>
    </row>
    <row r="53" spans="1:13" s="18" customFormat="1" ht="135">
      <c r="A53" s="23" t="s">
        <v>47</v>
      </c>
      <c r="B53" s="9">
        <v>47</v>
      </c>
      <c r="C53" s="10">
        <v>3264927000127</v>
      </c>
      <c r="D53" s="11" t="s">
        <v>215</v>
      </c>
      <c r="E53" s="19" t="s">
        <v>216</v>
      </c>
      <c r="F53" s="22" t="s">
        <v>217</v>
      </c>
      <c r="G53" s="14">
        <v>45097</v>
      </c>
      <c r="H53" s="15" t="s">
        <v>218</v>
      </c>
      <c r="I53" s="21">
        <v>3683.33</v>
      </c>
      <c r="J53" s="14">
        <v>45100</v>
      </c>
      <c r="K53" s="11" t="s">
        <v>20</v>
      </c>
      <c r="L53" s="21">
        <v>3683.33</v>
      </c>
      <c r="M53" s="15" t="s">
        <v>219</v>
      </c>
    </row>
    <row r="54" spans="1:13" s="18" customFormat="1" ht="120">
      <c r="A54" s="23" t="s">
        <v>47</v>
      </c>
      <c r="B54" s="9">
        <v>48</v>
      </c>
      <c r="C54" s="32">
        <v>25091585000123</v>
      </c>
      <c r="D54" s="11" t="s">
        <v>220</v>
      </c>
      <c r="E54" s="33" t="s">
        <v>221</v>
      </c>
      <c r="F54" s="13" t="s">
        <v>222</v>
      </c>
      <c r="G54" s="14">
        <v>45097</v>
      </c>
      <c r="H54" s="15" t="s">
        <v>223</v>
      </c>
      <c r="I54" s="21">
        <v>1555</v>
      </c>
      <c r="J54" s="14">
        <v>45100</v>
      </c>
      <c r="K54" s="11" t="s">
        <v>20</v>
      </c>
      <c r="L54" s="21">
        <v>1555</v>
      </c>
      <c r="M54" s="15" t="s">
        <v>224</v>
      </c>
    </row>
    <row r="55" spans="1:13" s="18" customFormat="1" ht="120">
      <c r="A55" s="23" t="s">
        <v>47</v>
      </c>
      <c r="B55" s="9">
        <v>49</v>
      </c>
      <c r="C55" s="10">
        <v>8329433000105</v>
      </c>
      <c r="D55" s="11" t="s">
        <v>225</v>
      </c>
      <c r="E55" s="19" t="s">
        <v>226</v>
      </c>
      <c r="F55" s="20" t="s">
        <v>227</v>
      </c>
      <c r="G55" s="14">
        <v>45097</v>
      </c>
      <c r="H55" s="15" t="s">
        <v>228</v>
      </c>
      <c r="I55" s="21">
        <v>3850</v>
      </c>
      <c r="J55" s="14">
        <v>45100</v>
      </c>
      <c r="K55" s="11" t="s">
        <v>20</v>
      </c>
      <c r="L55" s="21">
        <v>3850</v>
      </c>
      <c r="M55" s="15" t="s">
        <v>229</v>
      </c>
    </row>
    <row r="56" spans="1:13" s="18" customFormat="1" ht="105">
      <c r="A56" s="23" t="s">
        <v>47</v>
      </c>
      <c r="B56" s="9">
        <v>50</v>
      </c>
      <c r="C56" s="10">
        <v>12891300000197</v>
      </c>
      <c r="D56" s="11" t="s">
        <v>230</v>
      </c>
      <c r="E56" s="19" t="s">
        <v>231</v>
      </c>
      <c r="F56" s="22" t="s">
        <v>232</v>
      </c>
      <c r="G56" s="14">
        <v>45099</v>
      </c>
      <c r="H56" s="15" t="s">
        <v>233</v>
      </c>
      <c r="I56" s="21">
        <v>217635.23</v>
      </c>
      <c r="J56" s="14">
        <v>45100</v>
      </c>
      <c r="K56" s="11" t="s">
        <v>20</v>
      </c>
      <c r="L56" s="21">
        <f>183832.78+10881.76+2176.35</f>
        <v>196890.89</v>
      </c>
      <c r="M56" s="15" t="s">
        <v>234</v>
      </c>
    </row>
    <row r="57" spans="1:13" s="18" customFormat="1" ht="135">
      <c r="A57" s="23" t="s">
        <v>47</v>
      </c>
      <c r="B57" s="9">
        <v>51</v>
      </c>
      <c r="C57" s="10">
        <v>12891300000197</v>
      </c>
      <c r="D57" s="11" t="s">
        <v>230</v>
      </c>
      <c r="E57" s="19" t="s">
        <v>235</v>
      </c>
      <c r="F57" s="22" t="s">
        <v>236</v>
      </c>
      <c r="G57" s="14">
        <v>45099</v>
      </c>
      <c r="H57" s="15" t="s">
        <v>237</v>
      </c>
      <c r="I57" s="21">
        <v>93265.45</v>
      </c>
      <c r="J57" s="14">
        <v>45100</v>
      </c>
      <c r="K57" s="11" t="s">
        <v>20</v>
      </c>
      <c r="L57" s="21">
        <f>77410.33+4663.27+932.65</f>
        <v>83006.25</v>
      </c>
      <c r="M57" s="15" t="s">
        <v>234</v>
      </c>
    </row>
    <row r="58" spans="1:13" s="18" customFormat="1" ht="165">
      <c r="A58" s="23" t="s">
        <v>47</v>
      </c>
      <c r="B58" s="9">
        <v>52</v>
      </c>
      <c r="C58" s="10">
        <v>2037069000115</v>
      </c>
      <c r="D58" s="11" t="s">
        <v>238</v>
      </c>
      <c r="E58" s="19" t="s">
        <v>239</v>
      </c>
      <c r="F58" s="20" t="s">
        <v>240</v>
      </c>
      <c r="G58" s="14">
        <v>45099</v>
      </c>
      <c r="H58" s="15" t="s">
        <v>241</v>
      </c>
      <c r="I58" s="16">
        <v>59583.32</v>
      </c>
      <c r="J58" s="14">
        <v>45100</v>
      </c>
      <c r="K58" s="11" t="s">
        <v>20</v>
      </c>
      <c r="L58" s="21">
        <f>49156.23+2979.17+893.75</f>
        <v>53029.15</v>
      </c>
      <c r="M58" s="15" t="s">
        <v>242</v>
      </c>
    </row>
    <row r="59" spans="1:13" s="18" customFormat="1" ht="120">
      <c r="A59" s="23" t="s">
        <v>47</v>
      </c>
      <c r="B59" s="9">
        <v>53</v>
      </c>
      <c r="C59" s="10">
        <v>12891300000197</v>
      </c>
      <c r="D59" s="11" t="s">
        <v>230</v>
      </c>
      <c r="E59" s="19" t="s">
        <v>243</v>
      </c>
      <c r="F59" s="22" t="s">
        <v>244</v>
      </c>
      <c r="G59" s="14">
        <v>45099</v>
      </c>
      <c r="H59" s="15" t="s">
        <v>245</v>
      </c>
      <c r="I59" s="16">
        <v>3100</v>
      </c>
      <c r="J59" s="14">
        <v>45100</v>
      </c>
      <c r="K59" s="11" t="s">
        <v>20</v>
      </c>
      <c r="L59" s="21">
        <f>2914+155+31</f>
        <v>3100</v>
      </c>
      <c r="M59" s="15" t="s">
        <v>246</v>
      </c>
    </row>
    <row r="60" spans="1:13" s="18" customFormat="1" ht="120">
      <c r="A60" s="23" t="s">
        <v>47</v>
      </c>
      <c r="B60" s="9">
        <v>54</v>
      </c>
      <c r="C60" s="10">
        <v>4320180000140</v>
      </c>
      <c r="D60" s="11" t="s">
        <v>37</v>
      </c>
      <c r="E60" s="19" t="s">
        <v>247</v>
      </c>
      <c r="F60" s="20" t="s">
        <v>248</v>
      </c>
      <c r="G60" s="14">
        <v>45099</v>
      </c>
      <c r="H60" s="15" t="s">
        <v>249</v>
      </c>
      <c r="I60" s="21">
        <v>127</v>
      </c>
      <c r="J60" s="14">
        <v>45100</v>
      </c>
      <c r="K60" s="11" t="s">
        <v>20</v>
      </c>
      <c r="L60" s="21">
        <v>127</v>
      </c>
      <c r="M60" s="15" t="s">
        <v>250</v>
      </c>
    </row>
    <row r="61" spans="1:13" s="18" customFormat="1" ht="150">
      <c r="A61" s="23" t="s">
        <v>47</v>
      </c>
      <c r="B61" s="9">
        <v>55</v>
      </c>
      <c r="C61" s="10">
        <v>61074175000138</v>
      </c>
      <c r="D61" s="11" t="s">
        <v>251</v>
      </c>
      <c r="E61" s="19" t="s">
        <v>252</v>
      </c>
      <c r="F61" s="22" t="s">
        <v>253</v>
      </c>
      <c r="G61" s="14">
        <v>45099</v>
      </c>
      <c r="H61" s="15" t="s">
        <v>254</v>
      </c>
      <c r="I61" s="21">
        <v>101500</v>
      </c>
      <c r="J61" s="14">
        <v>45100</v>
      </c>
      <c r="K61" s="11" t="s">
        <v>20</v>
      </c>
      <c r="L61" s="21">
        <v>101500</v>
      </c>
      <c r="M61" s="15" t="s">
        <v>255</v>
      </c>
    </row>
    <row r="62" spans="1:13" s="18" customFormat="1" ht="165">
      <c r="A62" s="23" t="s">
        <v>47</v>
      </c>
      <c r="B62" s="9">
        <v>56</v>
      </c>
      <c r="C62" s="10">
        <v>29118694000148</v>
      </c>
      <c r="D62" s="11" t="s">
        <v>256</v>
      </c>
      <c r="E62" s="19" t="s">
        <v>257</v>
      </c>
      <c r="F62" s="22" t="s">
        <v>258</v>
      </c>
      <c r="G62" s="14">
        <v>45099</v>
      </c>
      <c r="H62" s="15" t="s">
        <v>259</v>
      </c>
      <c r="I62" s="21">
        <v>55000</v>
      </c>
      <c r="J62" s="14">
        <v>45100</v>
      </c>
      <c r="K62" s="11" t="s">
        <v>20</v>
      </c>
      <c r="L62" s="21">
        <f>54142+858</f>
        <v>55000</v>
      </c>
      <c r="M62" s="15" t="s">
        <v>260</v>
      </c>
    </row>
    <row r="63" spans="1:13" s="18" customFormat="1" ht="105">
      <c r="A63" s="23" t="s">
        <v>47</v>
      </c>
      <c r="B63" s="9">
        <v>57</v>
      </c>
      <c r="C63" s="10">
        <v>4301769000109</v>
      </c>
      <c r="D63" s="11" t="s">
        <v>92</v>
      </c>
      <c r="E63" s="19" t="s">
        <v>261</v>
      </c>
      <c r="F63" s="22" t="s">
        <v>262</v>
      </c>
      <c r="G63" s="14">
        <v>45104</v>
      </c>
      <c r="H63" s="15" t="s">
        <v>263</v>
      </c>
      <c r="I63" s="21">
        <v>7205.13</v>
      </c>
      <c r="J63" s="14">
        <v>45105</v>
      </c>
      <c r="K63" s="11" t="s">
        <v>20</v>
      </c>
      <c r="L63" s="21">
        <v>7205.13</v>
      </c>
      <c r="M63" s="15" t="s">
        <v>264</v>
      </c>
    </row>
    <row r="64" spans="1:13" s="18" customFormat="1" ht="120">
      <c r="A64" s="23" t="s">
        <v>47</v>
      </c>
      <c r="B64" s="9">
        <v>58</v>
      </c>
      <c r="C64" s="10">
        <v>11379887000197</v>
      </c>
      <c r="D64" s="11" t="s">
        <v>22</v>
      </c>
      <c r="E64" s="19" t="s">
        <v>265</v>
      </c>
      <c r="F64" s="20" t="s">
        <v>266</v>
      </c>
      <c r="G64" s="14">
        <v>45104</v>
      </c>
      <c r="H64" s="15" t="s">
        <v>267</v>
      </c>
      <c r="I64" s="16">
        <v>1854.95</v>
      </c>
      <c r="J64" s="14">
        <v>45105</v>
      </c>
      <c r="K64" s="11" t="s">
        <v>20</v>
      </c>
      <c r="L64" s="16">
        <v>1854.95</v>
      </c>
      <c r="M64" s="15" t="s">
        <v>268</v>
      </c>
    </row>
    <row r="65" spans="1:13" s="18" customFormat="1" ht="135">
      <c r="A65" s="23" t="s">
        <v>47</v>
      </c>
      <c r="B65" s="9">
        <v>59</v>
      </c>
      <c r="C65" s="10">
        <v>7273545000110</v>
      </c>
      <c r="D65" s="11" t="s">
        <v>269</v>
      </c>
      <c r="E65" s="19" t="s">
        <v>270</v>
      </c>
      <c r="F65" s="20" t="s">
        <v>271</v>
      </c>
      <c r="G65" s="14">
        <v>45105</v>
      </c>
      <c r="H65" s="15" t="s">
        <v>272</v>
      </c>
      <c r="I65" s="21">
        <v>10350</v>
      </c>
      <c r="J65" s="14">
        <v>45105</v>
      </c>
      <c r="K65" s="11" t="s">
        <v>20</v>
      </c>
      <c r="L65" s="21">
        <f>9832.5+517.5</f>
        <v>10350</v>
      </c>
      <c r="M65" s="15" t="s">
        <v>273</v>
      </c>
    </row>
    <row r="66" spans="1:13" s="18" customFormat="1" ht="105">
      <c r="A66" s="23" t="s">
        <v>47</v>
      </c>
      <c r="B66" s="9">
        <v>60</v>
      </c>
      <c r="C66" s="10">
        <v>2341467000120</v>
      </c>
      <c r="D66" s="11" t="s">
        <v>159</v>
      </c>
      <c r="E66" s="19" t="s">
        <v>274</v>
      </c>
      <c r="F66" s="22" t="s">
        <v>275</v>
      </c>
      <c r="G66" s="14">
        <v>45105</v>
      </c>
      <c r="H66" s="15" t="s">
        <v>276</v>
      </c>
      <c r="I66" s="21">
        <v>86570.95</v>
      </c>
      <c r="J66" s="14">
        <v>45105</v>
      </c>
      <c r="K66" s="11" t="s">
        <v>20</v>
      </c>
      <c r="L66" s="21">
        <v>86570.95</v>
      </c>
      <c r="M66" s="15" t="s">
        <v>277</v>
      </c>
    </row>
    <row r="67" spans="1:13" s="18" customFormat="1" ht="135">
      <c r="A67" s="23" t="s">
        <v>47</v>
      </c>
      <c r="B67" s="9">
        <v>61</v>
      </c>
      <c r="C67" s="10">
        <v>5885398000104</v>
      </c>
      <c r="D67" s="11" t="s">
        <v>278</v>
      </c>
      <c r="E67" s="19" t="s">
        <v>279</v>
      </c>
      <c r="F67" s="20" t="s">
        <v>280</v>
      </c>
      <c r="G67" s="14">
        <v>45106</v>
      </c>
      <c r="H67" s="15" t="s">
        <v>281</v>
      </c>
      <c r="I67" s="21">
        <v>2275.63</v>
      </c>
      <c r="J67" s="14">
        <v>45106</v>
      </c>
      <c r="K67" s="11" t="s">
        <v>20</v>
      </c>
      <c r="L67" s="21">
        <f>2161.85+113.78</f>
        <v>2275.63</v>
      </c>
      <c r="M67" s="15" t="s">
        <v>282</v>
      </c>
    </row>
    <row r="68" spans="1:13" s="18" customFormat="1" ht="105">
      <c r="A68" s="23" t="s">
        <v>47</v>
      </c>
      <c r="B68" s="9">
        <v>62</v>
      </c>
      <c r="C68" s="10">
        <v>33179565000137</v>
      </c>
      <c r="D68" s="11" t="s">
        <v>209</v>
      </c>
      <c r="E68" s="19" t="s">
        <v>283</v>
      </c>
      <c r="F68" s="22" t="s">
        <v>284</v>
      </c>
      <c r="G68" s="14">
        <v>45106</v>
      </c>
      <c r="H68" s="15" t="s">
        <v>285</v>
      </c>
      <c r="I68" s="16">
        <v>32169.49</v>
      </c>
      <c r="J68" s="14">
        <v>45106</v>
      </c>
      <c r="K68" s="11" t="s">
        <v>20</v>
      </c>
      <c r="L68" s="16">
        <v>32169.49</v>
      </c>
      <c r="M68" s="15" t="s">
        <v>286</v>
      </c>
    </row>
    <row r="69" spans="1:13" s="18" customFormat="1" ht="105">
      <c r="A69" s="23" t="s">
        <v>47</v>
      </c>
      <c r="B69" s="9">
        <v>63</v>
      </c>
      <c r="C69" s="10">
        <v>33179565000137</v>
      </c>
      <c r="D69" s="11" t="s">
        <v>209</v>
      </c>
      <c r="E69" s="19" t="s">
        <v>287</v>
      </c>
      <c r="F69" s="22" t="s">
        <v>288</v>
      </c>
      <c r="G69" s="14">
        <v>45106</v>
      </c>
      <c r="H69" s="15" t="s">
        <v>289</v>
      </c>
      <c r="I69" s="16">
        <v>248.92</v>
      </c>
      <c r="J69" s="14">
        <v>45106</v>
      </c>
      <c r="K69" s="11" t="s">
        <v>20</v>
      </c>
      <c r="L69" s="16">
        <v>248.92</v>
      </c>
      <c r="M69" s="15" t="s">
        <v>286</v>
      </c>
    </row>
    <row r="70" spans="1:13" s="18" customFormat="1" ht="105">
      <c r="A70" s="23" t="s">
        <v>47</v>
      </c>
      <c r="B70" s="9">
        <v>64</v>
      </c>
      <c r="C70" s="10">
        <v>4320180000140</v>
      </c>
      <c r="D70" s="11" t="s">
        <v>37</v>
      </c>
      <c r="E70" s="19" t="s">
        <v>290</v>
      </c>
      <c r="F70" s="20" t="s">
        <v>291</v>
      </c>
      <c r="G70" s="14">
        <v>45106</v>
      </c>
      <c r="H70" s="15" t="s">
        <v>292</v>
      </c>
      <c r="I70" s="21">
        <v>129.84</v>
      </c>
      <c r="J70" s="14">
        <v>45106</v>
      </c>
      <c r="K70" s="11" t="s">
        <v>20</v>
      </c>
      <c r="L70" s="21">
        <v>129.84</v>
      </c>
      <c r="M70" s="15" t="s">
        <v>293</v>
      </c>
    </row>
    <row r="71" spans="1:13" s="18" customFormat="1" ht="135">
      <c r="A71" s="23" t="s">
        <v>47</v>
      </c>
      <c r="B71" s="9">
        <v>65</v>
      </c>
      <c r="C71" s="10">
        <v>60501293000112</v>
      </c>
      <c r="D71" s="11" t="s">
        <v>294</v>
      </c>
      <c r="E71" s="19" t="s">
        <v>295</v>
      </c>
      <c r="F71" s="22" t="s">
        <v>296</v>
      </c>
      <c r="G71" s="14">
        <v>45106</v>
      </c>
      <c r="H71" s="15" t="s">
        <v>297</v>
      </c>
      <c r="I71" s="21">
        <v>3158.12</v>
      </c>
      <c r="J71" s="14">
        <v>45106</v>
      </c>
      <c r="K71" s="11" t="s">
        <v>20</v>
      </c>
      <c r="L71" s="21">
        <v>3158.12</v>
      </c>
      <c r="M71" s="15" t="s">
        <v>298</v>
      </c>
    </row>
    <row r="72" spans="1:13" s="18" customFormat="1" ht="135">
      <c r="A72" s="23" t="s">
        <v>47</v>
      </c>
      <c r="B72" s="9">
        <v>66</v>
      </c>
      <c r="C72" s="10">
        <v>60501293000112</v>
      </c>
      <c r="D72" s="11" t="s">
        <v>294</v>
      </c>
      <c r="E72" s="19" t="s">
        <v>299</v>
      </c>
      <c r="F72" s="22" t="s">
        <v>300</v>
      </c>
      <c r="G72" s="14">
        <v>45106</v>
      </c>
      <c r="H72" s="15" t="s">
        <v>301</v>
      </c>
      <c r="I72" s="21">
        <v>3158.12</v>
      </c>
      <c r="J72" s="14">
        <v>45106</v>
      </c>
      <c r="K72" s="11" t="s">
        <v>20</v>
      </c>
      <c r="L72" s="21">
        <v>3158.12</v>
      </c>
      <c r="M72" s="15" t="s">
        <v>298</v>
      </c>
    </row>
    <row r="73" spans="1:13" s="18" customFormat="1" ht="120">
      <c r="A73" s="23" t="s">
        <v>47</v>
      </c>
      <c r="B73" s="9">
        <v>67</v>
      </c>
      <c r="C73" s="10">
        <v>5610079000196</v>
      </c>
      <c r="D73" s="11" t="s">
        <v>302</v>
      </c>
      <c r="E73" s="19" t="s">
        <v>303</v>
      </c>
      <c r="F73" s="22" t="s">
        <v>304</v>
      </c>
      <c r="G73" s="14">
        <v>45106</v>
      </c>
      <c r="H73" s="15" t="s">
        <v>305</v>
      </c>
      <c r="I73" s="21">
        <v>188.09</v>
      </c>
      <c r="J73" s="14">
        <v>45106</v>
      </c>
      <c r="K73" s="11" t="s">
        <v>20</v>
      </c>
      <c r="L73" s="21">
        <v>188.09</v>
      </c>
      <c r="M73" s="15" t="s">
        <v>306</v>
      </c>
    </row>
    <row r="74" spans="1:13" s="18" customFormat="1" ht="135">
      <c r="A74" s="23" t="s">
        <v>47</v>
      </c>
      <c r="B74" s="9">
        <v>68</v>
      </c>
      <c r="C74" s="10">
        <v>60501293000112</v>
      </c>
      <c r="D74" s="11" t="s">
        <v>294</v>
      </c>
      <c r="E74" s="19" t="s">
        <v>307</v>
      </c>
      <c r="F74" s="22" t="s">
        <v>308</v>
      </c>
      <c r="G74" s="14">
        <v>45106</v>
      </c>
      <c r="H74" s="15" t="s">
        <v>309</v>
      </c>
      <c r="I74" s="21">
        <v>3158.12</v>
      </c>
      <c r="J74" s="14">
        <v>45106</v>
      </c>
      <c r="K74" s="11" t="s">
        <v>20</v>
      </c>
      <c r="L74" s="21">
        <v>3158.12</v>
      </c>
      <c r="M74" s="15" t="s">
        <v>298</v>
      </c>
    </row>
    <row r="75" spans="1:13" s="18" customFormat="1" ht="135">
      <c r="A75" s="23" t="s">
        <v>47</v>
      </c>
      <c r="B75" s="9">
        <v>69</v>
      </c>
      <c r="C75" s="10">
        <v>60501293000112</v>
      </c>
      <c r="D75" s="11" t="s">
        <v>294</v>
      </c>
      <c r="E75" s="19" t="s">
        <v>310</v>
      </c>
      <c r="F75" s="22" t="s">
        <v>311</v>
      </c>
      <c r="G75" s="14">
        <v>45106</v>
      </c>
      <c r="H75" s="15" t="s">
        <v>312</v>
      </c>
      <c r="I75" s="21">
        <v>3158.12</v>
      </c>
      <c r="J75" s="14">
        <v>45106</v>
      </c>
      <c r="K75" s="11" t="s">
        <v>20</v>
      </c>
      <c r="L75" s="21">
        <v>3158.12</v>
      </c>
      <c r="M75" s="15" t="s">
        <v>298</v>
      </c>
    </row>
    <row r="76" spans="1:13" s="18" customFormat="1" ht="135">
      <c r="A76" s="23" t="s">
        <v>47</v>
      </c>
      <c r="B76" s="9">
        <v>70</v>
      </c>
      <c r="C76" s="10">
        <v>60501293000112</v>
      </c>
      <c r="D76" s="11" t="s">
        <v>294</v>
      </c>
      <c r="E76" s="19" t="s">
        <v>313</v>
      </c>
      <c r="F76" s="22" t="s">
        <v>314</v>
      </c>
      <c r="G76" s="14">
        <v>45106</v>
      </c>
      <c r="H76" s="15" t="s">
        <v>315</v>
      </c>
      <c r="I76" s="21">
        <v>2873.69</v>
      </c>
      <c r="J76" s="14">
        <v>45106</v>
      </c>
      <c r="K76" s="11" t="s">
        <v>20</v>
      </c>
      <c r="L76" s="21">
        <v>2873.69</v>
      </c>
      <c r="M76" s="15" t="s">
        <v>298</v>
      </c>
    </row>
    <row r="77" spans="1:13" s="18" customFormat="1" ht="135">
      <c r="A77" s="23" t="s">
        <v>47</v>
      </c>
      <c r="B77" s="9">
        <v>71</v>
      </c>
      <c r="C77" s="10">
        <v>60501293000112</v>
      </c>
      <c r="D77" s="11" t="s">
        <v>294</v>
      </c>
      <c r="E77" s="19" t="s">
        <v>316</v>
      </c>
      <c r="F77" s="22" t="s">
        <v>317</v>
      </c>
      <c r="G77" s="14">
        <v>45106</v>
      </c>
      <c r="H77" s="15" t="s">
        <v>318</v>
      </c>
      <c r="I77" s="21">
        <v>2873.69</v>
      </c>
      <c r="J77" s="14">
        <v>45106</v>
      </c>
      <c r="K77" s="11" t="s">
        <v>20</v>
      </c>
      <c r="L77" s="21">
        <v>2873.69</v>
      </c>
      <c r="M77" s="15" t="s">
        <v>298</v>
      </c>
    </row>
    <row r="78" spans="1:13" s="18" customFormat="1" ht="135">
      <c r="A78" s="23" t="s">
        <v>47</v>
      </c>
      <c r="B78" s="9">
        <v>72</v>
      </c>
      <c r="C78" s="10">
        <v>60501293000112</v>
      </c>
      <c r="D78" s="11" t="s">
        <v>294</v>
      </c>
      <c r="E78" s="19" t="s">
        <v>319</v>
      </c>
      <c r="F78" s="22" t="s">
        <v>320</v>
      </c>
      <c r="G78" s="14">
        <v>45106</v>
      </c>
      <c r="H78" s="15" t="s">
        <v>321</v>
      </c>
      <c r="I78" s="16">
        <v>2873.69</v>
      </c>
      <c r="J78" s="14">
        <v>45106</v>
      </c>
      <c r="K78" s="11" t="s">
        <v>20</v>
      </c>
      <c r="L78" s="16">
        <v>2873.69</v>
      </c>
      <c r="M78" s="15" t="s">
        <v>298</v>
      </c>
    </row>
    <row r="79" spans="1:13" s="18" customFormat="1" ht="135">
      <c r="A79" s="23" t="s">
        <v>47</v>
      </c>
      <c r="B79" s="9">
        <v>73</v>
      </c>
      <c r="C79" s="10">
        <v>60501293000112</v>
      </c>
      <c r="D79" s="11" t="s">
        <v>294</v>
      </c>
      <c r="E79" s="19" t="s">
        <v>322</v>
      </c>
      <c r="F79" s="22" t="s">
        <v>323</v>
      </c>
      <c r="G79" s="14">
        <v>45106</v>
      </c>
      <c r="H79" s="15" t="s">
        <v>324</v>
      </c>
      <c r="I79" s="21">
        <v>2873.69</v>
      </c>
      <c r="J79" s="14">
        <v>45106</v>
      </c>
      <c r="K79" s="11" t="s">
        <v>20</v>
      </c>
      <c r="L79" s="21">
        <v>2873.69</v>
      </c>
      <c r="M79" s="15" t="s">
        <v>298</v>
      </c>
    </row>
    <row r="80" spans="1:13" s="18" customFormat="1" ht="135">
      <c r="A80" s="23" t="s">
        <v>47</v>
      </c>
      <c r="B80" s="9">
        <v>74</v>
      </c>
      <c r="C80" s="10">
        <v>60501293000112</v>
      </c>
      <c r="D80" s="11" t="s">
        <v>294</v>
      </c>
      <c r="E80" s="19" t="s">
        <v>325</v>
      </c>
      <c r="F80" s="22" t="s">
        <v>326</v>
      </c>
      <c r="G80" s="14">
        <v>45106</v>
      </c>
      <c r="H80" s="15" t="s">
        <v>327</v>
      </c>
      <c r="I80" s="16">
        <v>2873.69</v>
      </c>
      <c r="J80" s="14">
        <v>45106</v>
      </c>
      <c r="K80" s="11" t="s">
        <v>20</v>
      </c>
      <c r="L80" s="16">
        <v>2873.69</v>
      </c>
      <c r="M80" s="15" t="s">
        <v>298</v>
      </c>
    </row>
    <row r="81" spans="1:14" s="18" customFormat="1" ht="135">
      <c r="A81" s="23" t="s">
        <v>47</v>
      </c>
      <c r="B81" s="9">
        <v>75</v>
      </c>
      <c r="C81" s="10">
        <v>60501293000112</v>
      </c>
      <c r="D81" s="11" t="s">
        <v>294</v>
      </c>
      <c r="E81" s="19" t="s">
        <v>328</v>
      </c>
      <c r="F81" s="25" t="s">
        <v>329</v>
      </c>
      <c r="G81" s="14">
        <v>45106</v>
      </c>
      <c r="H81" s="15" t="s">
        <v>330</v>
      </c>
      <c r="I81" s="16">
        <v>3158.12</v>
      </c>
      <c r="J81" s="14">
        <v>45106</v>
      </c>
      <c r="K81" s="11" t="s">
        <v>20</v>
      </c>
      <c r="L81" s="16">
        <v>3158.12</v>
      </c>
      <c r="M81" s="15" t="s">
        <v>298</v>
      </c>
    </row>
    <row r="82" spans="1:14" s="18" customFormat="1" ht="135">
      <c r="A82" s="23" t="s">
        <v>47</v>
      </c>
      <c r="B82" s="9">
        <v>76</v>
      </c>
      <c r="C82" s="10">
        <v>60501293000112</v>
      </c>
      <c r="D82" s="11" t="s">
        <v>294</v>
      </c>
      <c r="E82" s="19" t="s">
        <v>331</v>
      </c>
      <c r="F82" s="22" t="s">
        <v>332</v>
      </c>
      <c r="G82" s="14">
        <v>45106</v>
      </c>
      <c r="H82" s="15" t="s">
        <v>333</v>
      </c>
      <c r="I82" s="21">
        <v>2873.69</v>
      </c>
      <c r="J82" s="14">
        <v>45106</v>
      </c>
      <c r="K82" s="11" t="s">
        <v>20</v>
      </c>
      <c r="L82" s="21">
        <v>2873.69</v>
      </c>
      <c r="M82" s="15" t="s">
        <v>298</v>
      </c>
    </row>
    <row r="83" spans="1:14" s="18" customFormat="1" ht="135">
      <c r="A83" s="23" t="s">
        <v>47</v>
      </c>
      <c r="B83" s="9">
        <v>77</v>
      </c>
      <c r="C83" s="10">
        <v>60501293000112</v>
      </c>
      <c r="D83" s="11" t="s">
        <v>294</v>
      </c>
      <c r="E83" s="19" t="s">
        <v>334</v>
      </c>
      <c r="F83" s="22" t="s">
        <v>335</v>
      </c>
      <c r="G83" s="14">
        <v>45106</v>
      </c>
      <c r="H83" s="15" t="s">
        <v>336</v>
      </c>
      <c r="I83" s="21">
        <v>3158.12</v>
      </c>
      <c r="J83" s="14">
        <v>45106</v>
      </c>
      <c r="K83" s="11" t="s">
        <v>20</v>
      </c>
      <c r="L83" s="21">
        <v>3158.12</v>
      </c>
      <c r="M83" s="15" t="s">
        <v>298</v>
      </c>
    </row>
    <row r="84" spans="1:14" s="18" customFormat="1" ht="150">
      <c r="A84" s="23" t="s">
        <v>47</v>
      </c>
      <c r="B84" s="9">
        <v>78</v>
      </c>
      <c r="C84" s="10">
        <v>3264927000127</v>
      </c>
      <c r="D84" s="11" t="s">
        <v>215</v>
      </c>
      <c r="E84" s="19" t="s">
        <v>337</v>
      </c>
      <c r="F84" s="22" t="s">
        <v>338</v>
      </c>
      <c r="G84" s="14">
        <v>45106</v>
      </c>
      <c r="H84" s="15" t="s">
        <v>339</v>
      </c>
      <c r="I84" s="21">
        <v>2439.7800000000002</v>
      </c>
      <c r="J84" s="17" t="s">
        <v>340</v>
      </c>
      <c r="K84" s="11" t="s">
        <v>20</v>
      </c>
      <c r="L84" s="17" t="s">
        <v>340</v>
      </c>
      <c r="M84" s="15" t="s">
        <v>341</v>
      </c>
    </row>
    <row r="85" spans="1:14">
      <c r="A85" s="34" t="s">
        <v>342</v>
      </c>
      <c r="B85" s="34"/>
      <c r="C85" s="34"/>
      <c r="D85" s="4"/>
      <c r="J85" s="35"/>
      <c r="K85" s="36"/>
      <c r="L85" s="35"/>
      <c r="N85" s="37"/>
    </row>
    <row r="86" spans="1:14">
      <c r="A86" s="38" t="str">
        <f>[1]Bens!A84</f>
        <v>Data da última atualização: 19/07/2023</v>
      </c>
      <c r="B86" s="39"/>
      <c r="C86" s="4"/>
      <c r="D86" s="1"/>
      <c r="N86" s="37"/>
    </row>
    <row r="87" spans="1:14">
      <c r="A87" s="44" t="s">
        <v>343</v>
      </c>
      <c r="B87" s="44"/>
      <c r="C87" s="44"/>
      <c r="D87" s="44"/>
      <c r="N87" s="37"/>
    </row>
    <row r="88" spans="1:14">
      <c r="A88" s="44" t="s">
        <v>344</v>
      </c>
      <c r="B88" s="44"/>
      <c r="C88" s="44"/>
      <c r="D88" s="44"/>
      <c r="N88" s="37"/>
    </row>
    <row r="89" spans="1:14">
      <c r="A89" s="40" t="s">
        <v>345</v>
      </c>
      <c r="B89" s="40"/>
      <c r="C89" s="40"/>
      <c r="D89" s="1"/>
      <c r="N89" s="37"/>
    </row>
    <row r="90" spans="1:14">
      <c r="N90" s="37"/>
    </row>
    <row r="91" spans="1:14">
      <c r="N91" s="37"/>
    </row>
    <row r="92" spans="1:14" s="37" customFormat="1">
      <c r="A92"/>
      <c r="B92"/>
      <c r="C92"/>
      <c r="D92"/>
      <c r="E92" s="2"/>
      <c r="F92" s="3"/>
      <c r="G92"/>
      <c r="H92"/>
      <c r="I92"/>
      <c r="J92"/>
      <c r="K92"/>
      <c r="L92"/>
      <c r="M92"/>
    </row>
    <row r="93" spans="1:14">
      <c r="N93" s="37"/>
    </row>
    <row r="94" spans="1:14">
      <c r="N94" s="37"/>
    </row>
    <row r="95" spans="1:14">
      <c r="N95" s="37"/>
    </row>
    <row r="96" spans="1:14">
      <c r="N96" s="37"/>
    </row>
    <row r="97" spans="1:14">
      <c r="N97" s="37"/>
    </row>
    <row r="98" spans="1:14">
      <c r="N98" s="37"/>
    </row>
    <row r="99" spans="1:14">
      <c r="N99" s="37"/>
    </row>
    <row r="100" spans="1:14">
      <c r="N100" s="37"/>
    </row>
    <row r="101" spans="1:14">
      <c r="N101" s="37"/>
    </row>
    <row r="102" spans="1:14">
      <c r="N102" s="37"/>
    </row>
    <row r="103" spans="1:14" s="37" customFormat="1">
      <c r="A103"/>
      <c r="B103"/>
      <c r="C103"/>
      <c r="D103"/>
      <c r="E103" s="2"/>
      <c r="F103" s="3"/>
      <c r="G103"/>
      <c r="H103"/>
      <c r="I103"/>
      <c r="J103"/>
      <c r="K103"/>
      <c r="L103"/>
      <c r="M103"/>
    </row>
    <row r="104" spans="1:14" s="37" customFormat="1">
      <c r="A104"/>
      <c r="B104"/>
      <c r="C104"/>
      <c r="D104"/>
      <c r="E104" s="2"/>
      <c r="F104" s="3"/>
      <c r="G104"/>
      <c r="H104"/>
      <c r="I104"/>
      <c r="J104"/>
      <c r="K104"/>
      <c r="L104"/>
      <c r="M104"/>
    </row>
    <row r="105" spans="1:14" s="37" customFormat="1">
      <c r="A105"/>
      <c r="B105"/>
      <c r="C105"/>
      <c r="D105"/>
      <c r="E105" s="2"/>
      <c r="F105" s="3"/>
      <c r="G105"/>
      <c r="H105"/>
      <c r="I105"/>
      <c r="J105"/>
      <c r="K105"/>
      <c r="L105"/>
      <c r="M105"/>
    </row>
    <row r="106" spans="1:14" s="37" customFormat="1">
      <c r="A106"/>
      <c r="B106"/>
      <c r="C106"/>
      <c r="D106"/>
      <c r="E106" s="2"/>
      <c r="F106" s="3"/>
      <c r="G106"/>
      <c r="H106"/>
      <c r="I106"/>
      <c r="J106"/>
      <c r="K106"/>
      <c r="L106"/>
      <c r="M106"/>
    </row>
    <row r="107" spans="1:14" s="37" customFormat="1">
      <c r="A107"/>
      <c r="B107"/>
      <c r="C107"/>
      <c r="D107"/>
      <c r="E107" s="2"/>
      <c r="F107" s="3"/>
      <c r="G107"/>
      <c r="H107"/>
      <c r="I107"/>
      <c r="J107"/>
      <c r="K107"/>
      <c r="L107"/>
      <c r="M107"/>
    </row>
    <row r="108" spans="1:14" s="37" customFormat="1">
      <c r="A108"/>
      <c r="B108"/>
      <c r="C108"/>
      <c r="D108"/>
      <c r="E108" s="2"/>
      <c r="F108" s="3"/>
      <c r="G108"/>
      <c r="H108"/>
      <c r="I108"/>
      <c r="J108"/>
      <c r="K108"/>
      <c r="L108"/>
      <c r="M108"/>
    </row>
    <row r="109" spans="1:14" s="37" customFormat="1">
      <c r="A109"/>
      <c r="B109"/>
      <c r="C109"/>
      <c r="D109"/>
      <c r="E109" s="2"/>
      <c r="F109" s="3"/>
      <c r="G109"/>
      <c r="H109"/>
      <c r="I109"/>
      <c r="J109"/>
      <c r="K109"/>
      <c r="L109"/>
      <c r="M109"/>
    </row>
    <row r="110" spans="1:14">
      <c r="N110" s="37"/>
    </row>
    <row r="111" spans="1:14">
      <c r="N111" s="37"/>
    </row>
    <row r="112" spans="1:14">
      <c r="N112" s="37"/>
    </row>
    <row r="113" spans="14:14">
      <c r="N113" s="37"/>
    </row>
    <row r="114" spans="14:14">
      <c r="N114" s="37"/>
    </row>
    <row r="115" spans="14:14">
      <c r="N115" s="37"/>
    </row>
    <row r="116" spans="14:14">
      <c r="N116" s="37"/>
    </row>
    <row r="117" spans="14:14">
      <c r="N117" s="37"/>
    </row>
    <row r="118" spans="14:14">
      <c r="N118" s="37"/>
    </row>
    <row r="119" spans="14:14">
      <c r="N119" s="37"/>
    </row>
    <row r="120" spans="14:14">
      <c r="N120" s="37"/>
    </row>
    <row r="121" spans="14:14">
      <c r="N121" s="37"/>
    </row>
    <row r="122" spans="14:14">
      <c r="N122" s="37"/>
    </row>
    <row r="123" spans="14:14">
      <c r="N123" s="37"/>
    </row>
    <row r="124" spans="14:14">
      <c r="N124" s="37"/>
    </row>
    <row r="125" spans="14:14">
      <c r="N125" s="37"/>
    </row>
    <row r="126" spans="14:14">
      <c r="N126" s="37"/>
    </row>
    <row r="127" spans="14:14">
      <c r="N127" s="37"/>
    </row>
    <row r="128" spans="14:14">
      <c r="N128" s="37"/>
    </row>
    <row r="129" spans="1:14">
      <c r="N129" s="37"/>
    </row>
    <row r="130" spans="1:14" s="37" customFormat="1">
      <c r="A130"/>
      <c r="B130"/>
      <c r="C130"/>
      <c r="D130"/>
      <c r="E130" s="2"/>
      <c r="F130" s="3"/>
      <c r="G130"/>
      <c r="H130"/>
      <c r="I130"/>
      <c r="J130"/>
      <c r="K130"/>
      <c r="L130"/>
      <c r="M130"/>
    </row>
    <row r="131" spans="1:14">
      <c r="N131" s="37"/>
    </row>
    <row r="132" spans="1:14">
      <c r="N132" s="37"/>
    </row>
    <row r="133" spans="1:14">
      <c r="N133" s="37"/>
    </row>
    <row r="134" spans="1:14">
      <c r="N134" s="37"/>
    </row>
    <row r="135" spans="1:14">
      <c r="N135" s="37"/>
    </row>
    <row r="136" spans="1:14">
      <c r="N136" s="37"/>
    </row>
    <row r="137" spans="1:14">
      <c r="N137" s="37"/>
    </row>
    <row r="138" spans="1:14">
      <c r="N138" s="37"/>
    </row>
    <row r="139" spans="1:14">
      <c r="N139" s="37"/>
    </row>
    <row r="140" spans="1:14">
      <c r="N140" s="37"/>
    </row>
    <row r="141" spans="1:14">
      <c r="N141" s="37"/>
    </row>
    <row r="142" spans="1:14">
      <c r="N142" s="37"/>
    </row>
    <row r="143" spans="1:14">
      <c r="N143" s="37"/>
    </row>
    <row r="144" spans="1:14">
      <c r="N144" s="37"/>
    </row>
    <row r="145" spans="14:14">
      <c r="N145" s="37"/>
    </row>
    <row r="146" spans="14:14">
      <c r="N146" s="37"/>
    </row>
    <row r="147" spans="14:14">
      <c r="N147" s="37"/>
    </row>
    <row r="148" spans="14:14">
      <c r="N148" s="37"/>
    </row>
    <row r="149" spans="14:14">
      <c r="N149" s="37"/>
    </row>
    <row r="150" spans="14:14">
      <c r="N150" s="37"/>
    </row>
    <row r="151" spans="14:14">
      <c r="N151" s="37"/>
    </row>
    <row r="152" spans="14:14">
      <c r="N152" s="37"/>
    </row>
    <row r="153" spans="14:14">
      <c r="N153" s="37"/>
    </row>
    <row r="154" spans="14:14">
      <c r="N154" s="37"/>
    </row>
    <row r="155" spans="14:14">
      <c r="N155" s="37"/>
    </row>
    <row r="156" spans="14:14">
      <c r="N156" s="37"/>
    </row>
    <row r="157" spans="14:14">
      <c r="N157" s="37"/>
    </row>
    <row r="158" spans="14:14" ht="148.5" customHeight="1">
      <c r="N158" s="37"/>
    </row>
    <row r="159" spans="14:14">
      <c r="N159" s="37"/>
    </row>
    <row r="160" spans="14:14">
      <c r="N160" s="37"/>
    </row>
    <row r="161" spans="14:14">
      <c r="N161" s="37"/>
    </row>
    <row r="162" spans="14:14">
      <c r="N162" s="37"/>
    </row>
    <row r="163" spans="14:14">
      <c r="N163" s="37"/>
    </row>
    <row r="164" spans="14:14">
      <c r="N164" s="37"/>
    </row>
    <row r="165" spans="14:14">
      <c r="N165" s="37"/>
    </row>
    <row r="166" spans="14:14">
      <c r="N166" s="37"/>
    </row>
    <row r="167" spans="14:14">
      <c r="N167" s="37"/>
    </row>
    <row r="168" spans="14:14">
      <c r="N168" s="37"/>
    </row>
    <row r="169" spans="14:14">
      <c r="N169" s="37"/>
    </row>
    <row r="170" spans="14:14">
      <c r="N170" s="37"/>
    </row>
    <row r="171" spans="14:14">
      <c r="N171" s="37"/>
    </row>
    <row r="172" spans="14:14">
      <c r="N172" s="37"/>
    </row>
    <row r="173" spans="14:14">
      <c r="N173" s="37"/>
    </row>
    <row r="174" spans="14:14">
      <c r="N174" s="37"/>
    </row>
    <row r="175" spans="14:14">
      <c r="N175" s="37"/>
    </row>
    <row r="176" spans="14:14">
      <c r="N176" s="37"/>
    </row>
    <row r="177" spans="14:14">
      <c r="N177" s="37"/>
    </row>
    <row r="178" spans="14:14">
      <c r="N178" s="37"/>
    </row>
    <row r="179" spans="14:14">
      <c r="N179" s="37"/>
    </row>
    <row r="180" spans="14:14">
      <c r="N180" s="37"/>
    </row>
    <row r="181" spans="14:14">
      <c r="N181" s="37"/>
    </row>
  </sheetData>
  <autoFilter ref="D1:D181"/>
  <mergeCells count="5">
    <mergeCell ref="A2:M2"/>
    <mergeCell ref="A3:E3"/>
    <mergeCell ref="A5:L5"/>
    <mergeCell ref="A87:D87"/>
    <mergeCell ref="A88:D88"/>
  </mergeCells>
  <conditionalFormatting sqref="C22:C24 C26:C27 C65:C71 C84 C8:C15 C31:C36 C38:C40 C42:C45 C48:C53 C60:C61 C73 C58 C55:C56">
    <cfRule type="cellIs" dxfId="47" priority="47" operator="between">
      <formula>111111111</formula>
      <formula>99999999999</formula>
    </cfRule>
    <cfRule type="cellIs" dxfId="46" priority="48" operator="between">
      <formula>111111111111</formula>
      <formula>99999999999999</formula>
    </cfRule>
  </conditionalFormatting>
  <conditionalFormatting sqref="C18">
    <cfRule type="cellIs" dxfId="45" priority="45" operator="between">
      <formula>111111111</formula>
      <formula>99999999999</formula>
    </cfRule>
    <cfRule type="cellIs" dxfId="44" priority="46" operator="between">
      <formula>111111111111</formula>
      <formula>99999999999999</formula>
    </cfRule>
  </conditionalFormatting>
  <conditionalFormatting sqref="C25">
    <cfRule type="cellIs" dxfId="43" priority="43" operator="between">
      <formula>111111111</formula>
      <formula>99999999999</formula>
    </cfRule>
    <cfRule type="cellIs" dxfId="42" priority="44" operator="between">
      <formula>111111111111</formula>
      <formula>99999999999999</formula>
    </cfRule>
  </conditionalFormatting>
  <conditionalFormatting sqref="C62">
    <cfRule type="cellIs" dxfId="41" priority="41" operator="between">
      <formula>111111111</formula>
      <formula>99999999999</formula>
    </cfRule>
    <cfRule type="cellIs" dxfId="40" priority="42" operator="between">
      <formula>111111111111</formula>
      <formula>99999999999999</formula>
    </cfRule>
  </conditionalFormatting>
  <conditionalFormatting sqref="C63">
    <cfRule type="cellIs" dxfId="39" priority="39" operator="between">
      <formula>111111111</formula>
      <formula>99999999999</formula>
    </cfRule>
    <cfRule type="cellIs" dxfId="38" priority="40" operator="between">
      <formula>111111111111</formula>
      <formula>99999999999999</formula>
    </cfRule>
  </conditionalFormatting>
  <conditionalFormatting sqref="C64">
    <cfRule type="cellIs" dxfId="37" priority="37" operator="between">
      <formula>111111111</formula>
      <formula>99999999999</formula>
    </cfRule>
    <cfRule type="cellIs" dxfId="36" priority="38" operator="between">
      <formula>111111111111</formula>
      <formula>99999999999999</formula>
    </cfRule>
  </conditionalFormatting>
  <conditionalFormatting sqref="C7">
    <cfRule type="cellIs" dxfId="35" priority="35" operator="between">
      <formula>111111111</formula>
      <formula>99999999999</formula>
    </cfRule>
    <cfRule type="cellIs" dxfId="34" priority="36" operator="between">
      <formula>111111111111</formula>
      <formula>99999999999999</formula>
    </cfRule>
  </conditionalFormatting>
  <conditionalFormatting sqref="C16">
    <cfRule type="cellIs" dxfId="33" priority="33" operator="between">
      <formula>111111111</formula>
      <formula>99999999999</formula>
    </cfRule>
    <cfRule type="cellIs" dxfId="32" priority="34" operator="between">
      <formula>111111111111</formula>
      <formula>99999999999999</formula>
    </cfRule>
  </conditionalFormatting>
  <conditionalFormatting sqref="C17">
    <cfRule type="cellIs" dxfId="31" priority="31" operator="between">
      <formula>111111111</formula>
      <formula>99999999999</formula>
    </cfRule>
    <cfRule type="cellIs" dxfId="30" priority="32" operator="between">
      <formula>111111111111</formula>
      <formula>99999999999999</formula>
    </cfRule>
  </conditionalFormatting>
  <conditionalFormatting sqref="C19">
    <cfRule type="cellIs" dxfId="29" priority="29" operator="between">
      <formula>111111111</formula>
      <formula>99999999999</formula>
    </cfRule>
    <cfRule type="cellIs" dxfId="28" priority="30" operator="between">
      <formula>111111111111</formula>
      <formula>99999999999999</formula>
    </cfRule>
  </conditionalFormatting>
  <conditionalFormatting sqref="C20">
    <cfRule type="cellIs" dxfId="27" priority="27" operator="between">
      <formula>111111111</formula>
      <formula>99999999999</formula>
    </cfRule>
    <cfRule type="cellIs" dxfId="26" priority="28" operator="between">
      <formula>111111111111</formula>
      <formula>99999999999999</formula>
    </cfRule>
  </conditionalFormatting>
  <conditionalFormatting sqref="C21">
    <cfRule type="cellIs" dxfId="25" priority="25" operator="between">
      <formula>111111111</formula>
      <formula>99999999999</formula>
    </cfRule>
    <cfRule type="cellIs" dxfId="24" priority="26" operator="between">
      <formula>111111111111</formula>
      <formula>99999999999999</formula>
    </cfRule>
  </conditionalFormatting>
  <conditionalFormatting sqref="C28">
    <cfRule type="cellIs" dxfId="23" priority="23" operator="between">
      <formula>111111111</formula>
      <formula>99999999999</formula>
    </cfRule>
    <cfRule type="cellIs" dxfId="22" priority="24" operator="between">
      <formula>111111111111</formula>
      <formula>99999999999999</formula>
    </cfRule>
  </conditionalFormatting>
  <conditionalFormatting sqref="C29">
    <cfRule type="cellIs" dxfId="21" priority="21" operator="between">
      <formula>111111111</formula>
      <formula>99999999999</formula>
    </cfRule>
    <cfRule type="cellIs" dxfId="20" priority="22" operator="between">
      <formula>111111111111</formula>
      <formula>99999999999999</formula>
    </cfRule>
  </conditionalFormatting>
  <conditionalFormatting sqref="C30">
    <cfRule type="cellIs" dxfId="19" priority="19" operator="between">
      <formula>111111111</formula>
      <formula>99999999999</formula>
    </cfRule>
    <cfRule type="cellIs" dxfId="18" priority="20" operator="between">
      <formula>111111111111</formula>
      <formula>99999999999999</formula>
    </cfRule>
  </conditionalFormatting>
  <conditionalFormatting sqref="C37">
    <cfRule type="cellIs" dxfId="17" priority="17" operator="between">
      <formula>111111111</formula>
      <formula>99999999999</formula>
    </cfRule>
    <cfRule type="cellIs" dxfId="16" priority="18" operator="between">
      <formula>111111111111</formula>
      <formula>99999999999999</formula>
    </cfRule>
  </conditionalFormatting>
  <conditionalFormatting sqref="C41">
    <cfRule type="cellIs" dxfId="15" priority="15" operator="between">
      <formula>111111111</formula>
      <formula>99999999999</formula>
    </cfRule>
    <cfRule type="cellIs" dxfId="14" priority="16" operator="between">
      <formula>111111111111</formula>
      <formula>99999999999999</formula>
    </cfRule>
  </conditionalFormatting>
  <conditionalFormatting sqref="C46">
    <cfRule type="cellIs" dxfId="13" priority="13" operator="between">
      <formula>111111111</formula>
      <formula>99999999999</formula>
    </cfRule>
    <cfRule type="cellIs" dxfId="12" priority="14" operator="between">
      <formula>111111111111</formula>
      <formula>99999999999999</formula>
    </cfRule>
  </conditionalFormatting>
  <conditionalFormatting sqref="C47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54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57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59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72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74:C83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8" r:id="rId1"/>
    <hyperlink ref="E12" r:id="rId2"/>
    <hyperlink ref="E9" r:id="rId3"/>
    <hyperlink ref="E11" r:id="rId4"/>
    <hyperlink ref="E10" r:id="rId5" display="https://www.mpam.mp.br/images/1%C2%BA_TAP_a_CT_n%C2%BA_20-2018_-_MP-PGJ_-_2021.021791_f8be2.pdf"/>
    <hyperlink ref="F8" r:id="rId6"/>
    <hyperlink ref="F12" r:id="rId7"/>
    <hyperlink ref="F7" r:id="rId8"/>
    <hyperlink ref="F9" r:id="rId9"/>
    <hyperlink ref="F11" r:id="rId10"/>
    <hyperlink ref="F10" r:id="rId11"/>
    <hyperlink ref="E13" r:id="rId12"/>
    <hyperlink ref="E14" r:id="rId13"/>
    <hyperlink ref="E15" r:id="rId14"/>
    <hyperlink ref="E16" r:id="rId15"/>
    <hyperlink ref="E17" r:id="rId16"/>
    <hyperlink ref="E18" r:id="rId17"/>
    <hyperlink ref="E19" r:id="rId18" display="https://www.mpam.mp.br/images/1%C2%BA_TAP_a_CT_n%C2%BA_19-2021_-_MP-PGJ_-_2022.004812_13252.pdf"/>
    <hyperlink ref="E20" r:id="rId19"/>
    <hyperlink ref="E21" r:id="rId20" display="https://www.mpam.mp.br/images/1%C2%BA_TAP_a_CT_n%C2%BA_19-2021_-_MP-PGJ_-_2022.004812_13252.pdf"/>
    <hyperlink ref="E23" r:id="rId21"/>
    <hyperlink ref="E26" r:id="rId22"/>
    <hyperlink ref="E27" r:id="rId23"/>
    <hyperlink ref="E28" r:id="rId24"/>
    <hyperlink ref="E29" r:id="rId25"/>
    <hyperlink ref="E30" r:id="rId26"/>
    <hyperlink ref="E31" r:id="rId27"/>
    <hyperlink ref="E33" r:id="rId28" display="https://www.mpam.mp.br/images/1%C2%BA_TAP_a_CT_n%C2%BA_15-2020_-_MP-PGJ_-_2022.005068_3159f.pdf"/>
    <hyperlink ref="E34" r:id="rId29"/>
    <hyperlink ref="E35" r:id="rId30" display="https://www.mpam.mp.br/images/1%C2%BA_TAP_a_CT_n%C2%BA_012-2021_-_MP-PGJ_-_2022.002439_3450e.pdf"/>
    <hyperlink ref="E36" r:id="rId31"/>
    <hyperlink ref="E37" r:id="rId32"/>
    <hyperlink ref="E38" r:id="rId33"/>
    <hyperlink ref="E39" r:id="rId34"/>
    <hyperlink ref="E40" r:id="rId35" display="https://www.mpam.mp.br/images/1%C2%BA_TAP_a_TCS_n%C2%BA_04-2022_-_MP-PGJ_-_2021.017543_83b5d.pdf"/>
    <hyperlink ref="E41" r:id="rId36" display="https://www.mpam.mp.br/images/4%C2%BA_TA_ao_CT_n%C2%BA_03-2019-MP-PGJ_caf9b.pdf"/>
    <hyperlink ref="E42" r:id="rId37"/>
    <hyperlink ref="E43" r:id="rId38"/>
    <hyperlink ref="E44" r:id="rId39"/>
    <hyperlink ref="E45" r:id="rId40"/>
    <hyperlink ref="E46" r:id="rId41"/>
    <hyperlink ref="E47" r:id="rId42"/>
    <hyperlink ref="E48" r:id="rId43"/>
    <hyperlink ref="E49" r:id="rId44"/>
    <hyperlink ref="E50" r:id="rId45"/>
    <hyperlink ref="E51" r:id="rId46" display="https://www.mpam.mp.br/images/1%C2%BA_TAP_a_CT_n%C2%BA_20-2018_-_MP-PGJ_-_2021.021791_f8be2.pdf"/>
    <hyperlink ref="E52" r:id="rId47"/>
    <hyperlink ref="E53" r:id="rId48"/>
    <hyperlink ref="E55" r:id="rId49"/>
    <hyperlink ref="E56" r:id="rId50"/>
    <hyperlink ref="E57" r:id="rId51"/>
    <hyperlink ref="E58" r:id="rId52" display="https://www.mpam.mp.br/images/1%C2%BA_TAP_a_CT_n%C2%BA_25-2022_-_MP-PGJ_-_2021.018945_ef215.pdf"/>
    <hyperlink ref="E59" r:id="rId53"/>
    <hyperlink ref="E60" r:id="rId54"/>
    <hyperlink ref="E61" r:id="rId55"/>
    <hyperlink ref="E62" r:id="rId56" display="https://www.mpam.mp.br/images/CCT_n%C2%BA_02-2023-MP-PGJ_782ec.pdf"/>
    <hyperlink ref="E63" r:id="rId57"/>
    <hyperlink ref="E64" r:id="rId58"/>
    <hyperlink ref="E65" r:id="rId59"/>
    <hyperlink ref="E66" r:id="rId60"/>
    <hyperlink ref="E67" r:id="rId61"/>
    <hyperlink ref="E68" r:id="rId62"/>
    <hyperlink ref="E69" r:id="rId63"/>
    <hyperlink ref="E70" r:id="rId64"/>
    <hyperlink ref="E71" r:id="rId65"/>
    <hyperlink ref="E72" r:id="rId66"/>
    <hyperlink ref="E74" r:id="rId67"/>
    <hyperlink ref="E75" r:id="rId68"/>
    <hyperlink ref="E76" r:id="rId69"/>
    <hyperlink ref="E77" r:id="rId70"/>
    <hyperlink ref="E78" r:id="rId71"/>
    <hyperlink ref="E79" r:id="rId72"/>
    <hyperlink ref="E80" r:id="rId73"/>
    <hyperlink ref="E81" r:id="rId74"/>
    <hyperlink ref="E82" r:id="rId75"/>
    <hyperlink ref="E83" r:id="rId76"/>
    <hyperlink ref="E73" r:id="rId77"/>
    <hyperlink ref="E84" r:id="rId78"/>
    <hyperlink ref="F66" r:id="rId79"/>
    <hyperlink ref="F38" r:id="rId80"/>
    <hyperlink ref="F50" r:id="rId81"/>
    <hyperlink ref="F22" r:id="rId82"/>
    <hyperlink ref="F34" r:id="rId83"/>
    <hyperlink ref="F49" r:id="rId84"/>
    <hyperlink ref="F73" r:id="rId85"/>
    <hyperlink ref="F36" r:id="rId86"/>
    <hyperlink ref="F37" r:id="rId87"/>
    <hyperlink ref="F43" r:id="rId88"/>
    <hyperlink ref="F44" r:id="rId89"/>
    <hyperlink ref="F45" r:id="rId90"/>
    <hyperlink ref="F46" r:id="rId91"/>
    <hyperlink ref="F47" r:id="rId92"/>
    <hyperlink ref="F65" r:id="rId93"/>
    <hyperlink ref="F13" r:id="rId94"/>
    <hyperlink ref="F71" r:id="rId95"/>
    <hyperlink ref="F72" r:id="rId96"/>
    <hyperlink ref="F74" r:id="rId97"/>
    <hyperlink ref="F75" r:id="rId98"/>
    <hyperlink ref="F76" r:id="rId99"/>
    <hyperlink ref="F77" r:id="rId100"/>
    <hyperlink ref="F78" r:id="rId101"/>
    <hyperlink ref="F79" r:id="rId102"/>
    <hyperlink ref="F80" r:id="rId103"/>
    <hyperlink ref="F81" r:id="rId104"/>
    <hyperlink ref="F82" r:id="rId105"/>
    <hyperlink ref="F83" r:id="rId106"/>
    <hyperlink ref="F64" r:id="rId107"/>
    <hyperlink ref="F48" r:id="rId108"/>
    <hyperlink ref="F23" r:id="rId109"/>
    <hyperlink ref="F63" r:id="rId110"/>
    <hyperlink ref="F58" r:id="rId111"/>
    <hyperlink ref="F55" r:id="rId112"/>
    <hyperlink ref="F24" r:id="rId113"/>
    <hyperlink ref="F56" r:id="rId114"/>
    <hyperlink ref="F57" r:id="rId115"/>
    <hyperlink ref="F59" r:id="rId116"/>
    <hyperlink ref="F53" r:id="rId117"/>
    <hyperlink ref="F84" r:id="rId118"/>
    <hyperlink ref="F61" r:id="rId119"/>
    <hyperlink ref="F67" r:id="rId120"/>
    <hyperlink ref="F62" r:id="rId121"/>
    <hyperlink ref="F14" r:id="rId122"/>
    <hyperlink ref="F32" r:id="rId123"/>
    <hyperlink ref="F25" r:id="rId124"/>
    <hyperlink ref="F27" r:id="rId125"/>
    <hyperlink ref="F28" r:id="rId126"/>
    <hyperlink ref="F29" r:id="rId127"/>
    <hyperlink ref="F30" r:id="rId128"/>
    <hyperlink ref="F35" r:id="rId129"/>
    <hyperlink ref="F40" r:id="rId130"/>
    <hyperlink ref="F41" r:id="rId131"/>
    <hyperlink ref="F42" r:id="rId132"/>
    <hyperlink ref="F60" r:id="rId133"/>
    <hyperlink ref="F70" r:id="rId134"/>
    <hyperlink ref="F52" r:id="rId135"/>
    <hyperlink ref="F68" r:id="rId136"/>
    <hyperlink ref="F69" r:id="rId137"/>
    <hyperlink ref="F15" r:id="rId138"/>
    <hyperlink ref="F16" r:id="rId139"/>
    <hyperlink ref="F17" r:id="rId140"/>
    <hyperlink ref="F18" r:id="rId141"/>
    <hyperlink ref="F19" r:id="rId142"/>
    <hyperlink ref="F20" r:id="rId143"/>
    <hyperlink ref="F21" r:id="rId144"/>
    <hyperlink ref="F26" r:id="rId145"/>
    <hyperlink ref="F39" r:id="rId146"/>
    <hyperlink ref="F54" r:id="rId147"/>
    <hyperlink ref="F33" r:id="rId148"/>
    <hyperlink ref="F31" r:id="rId149"/>
    <hyperlink ref="F51" r:id="rId150"/>
  </hyperlinks>
  <pageMargins left="0.511811024" right="0.511811024" top="0.78740157499999996" bottom="0.78740157499999996" header="0.31496062000000002" footer="0.31496062000000002"/>
  <pageSetup scale="36" orientation="portrait" r:id="rId151"/>
  <drawing r:id="rId1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2023-07-26T14:49:42Z</cp:lastPrinted>
  <dcterms:created xsi:type="dcterms:W3CDTF">2023-07-26T14:43:23Z</dcterms:created>
  <dcterms:modified xsi:type="dcterms:W3CDTF">2023-07-26T14:50:11Z</dcterms:modified>
</cp:coreProperties>
</file>