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8.Agosto\"/>
    </mc:Choice>
  </mc:AlternateContent>
  <bookViews>
    <workbookView xWindow="0" yWindow="0" windowWidth="28800" windowHeight="117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Serviços!$D$1:$F$169</definedName>
    <definedName name="_xlnm.Print_Area" localSheetId="0">Serviços!$A$1:$M$78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4" i="1" l="1"/>
  <c r="L63" i="1"/>
  <c r="L62" i="1"/>
  <c r="L61" i="1"/>
  <c r="L60" i="1"/>
  <c r="L58" i="1"/>
  <c r="L57" i="1"/>
  <c r="L56" i="1"/>
  <c r="L54" i="1"/>
  <c r="L53" i="1"/>
  <c r="L47" i="1"/>
  <c r="L46" i="1"/>
  <c r="L44" i="1"/>
  <c r="L41" i="1"/>
  <c r="L40" i="1"/>
  <c r="L39" i="1"/>
  <c r="L38" i="1"/>
  <c r="L37" i="1"/>
  <c r="L36" i="1"/>
  <c r="L20" i="1"/>
  <c r="L16" i="1"/>
  <c r="L14" i="1"/>
  <c r="L13" i="1"/>
  <c r="L12" i="1"/>
  <c r="L8" i="1"/>
  <c r="L7" i="1"/>
  <c r="A2" i="1"/>
</calcChain>
</file>

<file path=xl/sharedStrings.xml><?xml version="1.0" encoding="utf-8"?>
<sst xmlns="http://schemas.openxmlformats.org/spreadsheetml/2006/main" count="499" uniqueCount="290">
  <si>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</si>
  <si>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</si>
  <si>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</si>
  <si>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</si>
  <si>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</si>
  <si>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</si>
  <si>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</si>
  <si>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</si>
  <si>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</si>
  <si>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</si>
  <si>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</si>
  <si>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</si>
  <si>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</si>
  <si>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</si>
  <si>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</si>
  <si>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AGOSTO</t>
  </si>
  <si>
    <t xml:space="preserve"> G REFRIGERAÇAO COM E SERV DE REFRIGERAÇAO LTDA  ME</t>
  </si>
  <si>
    <t>Liquidação da NE nº 2023NE0000051 - Ref. a prestação de serviços de manutenção preventiva e corretiva realizada nos sistemas de refrigeração desta PGJ/AM, conf. 1º T.A. 025/2022-MP/PGJ, ref. a Junho/2023, conf. NFS-e nº 2810 e SEI 2023.014720.</t>
  </si>
  <si>
    <t>2810/2023</t>
  </si>
  <si>
    <t>2783/2023</t>
  </si>
  <si>
    <t>-</t>
  </si>
  <si>
    <t>2023.014720</t>
  </si>
  <si>
    <t xml:space="preserve"> DAHORA PUBLICIADE, SERVIÇOS GRAFICOS E EVENTOS EIRELI</t>
  </si>
  <si>
    <t>Liquidação da NE nº 2022NE0002349 - Ref. a prestação de serviços técnicos, conforme NFS-e n° 483 - C.A. 033/2022 – MP/PGJ e demais documentos no PI-SEI 2023.015441.</t>
  </si>
  <si>
    <t>483/2023</t>
  </si>
  <si>
    <t>2784/2023</t>
  </si>
  <si>
    <t>2023.015441</t>
  </si>
  <si>
    <t xml:space="preserve"> GIBBOR BRASIL PUBLICIDADE E PROPAGANDA LTDA</t>
  </si>
  <si>
    <t>Liquidação da NE nº 2023NE0000844 - Ref. a prestação de serviço de publicação dos atos oficiais, nos termos do 2º T.A. ao C.A. n.º 011/2021 - MP/PGJ, ref. a JUNHO/2023, conf. NFS-e 3286 e SEI 2023.015116.</t>
  </si>
  <si>
    <t>3286/2023</t>
  </si>
  <si>
    <t>2788/2023</t>
  </si>
  <si>
    <t>2023.015116</t>
  </si>
  <si>
    <t>Liquidação da NE nº 2023NE0000844 - Ref. a prestação de serviço de publicação dos atos oficiais, nos termos do 2º T.A. ao C.A. n.º 011/2021 - MP/PGJ, ref. a JUNHO/2023, conf. NFS-e 3287 e SEI 2023.015116.</t>
  </si>
  <si>
    <t>3287/2023</t>
  </si>
  <si>
    <t>2789/2023</t>
  </si>
  <si>
    <t xml:space="preserve"> SIDI SERVIÇOS DE COMUNICAÇAO LTDA  ME</t>
  </si>
  <si>
    <t>Liquidação da NE nº 2023NE0000441 - Ref. a prestação de Serviços de conectividade ponto a ponto em fibra óptica, conf. C.A. 002/2020-MP/PGJ, ref. A ABRIL/2023, conforme NFS-e nº 12601 e SEI 2023.009237.</t>
  </si>
  <si>
    <t>12601/2023</t>
  </si>
  <si>
    <t>2790/2023</t>
  </si>
  <si>
    <t>2023.009237</t>
  </si>
  <si>
    <t xml:space="preserve"> LOGIC PRO SERVICOS DE TECNOLOGIA DA INFORMACAO LTDA</t>
  </si>
  <si>
    <t>Liquidação da NE nº 2023NE0000485 - Ref. a Prestação de serviço de conectividade ponto a ponto em fibra óptica , (Junho/23) referente ao Contrato Administrativo Nº 008/2023-MP/PGJ e demais documentos no PI-SEI 2023.014196.</t>
  </si>
  <si>
    <t>33330/2023</t>
  </si>
  <si>
    <t>2792/2023</t>
  </si>
  <si>
    <t>2023.014196</t>
  </si>
  <si>
    <t>Liquidação da NE nº 2023NE0000484 - Ref. a prestação de serviço de instalação, ativação e remanejamento do link de dados, (Junho/23) referente ao Contrato Administrativo Nº 008/2023-MP/PGJ e demais documentos no PI-SEI 2023.014196.</t>
  </si>
  <si>
    <t>33331/2023</t>
  </si>
  <si>
    <t>2793/2023</t>
  </si>
  <si>
    <t xml:space="preserve"> MÓDULO ENGENHARIA CONSULTORIA E GERENCIA PREDIAL LTDA</t>
  </si>
  <si>
    <t>Liquidação da NE nº 2023NE0000845 - Ref. a prestação de serviço de manutenção preventiva e corretiva no equipamentos de transporte, conf. C.A. n° 015/2023 – MP/PGJ, ref. a JUNHO/2023, conf. NFS-e n° 7852 e SEI 2023.014704.</t>
  </si>
  <si>
    <t>7852/2023</t>
  </si>
  <si>
    <t>2798/2023</t>
  </si>
  <si>
    <t>2023.014704</t>
  </si>
  <si>
    <t xml:space="preserve"> FUNDO DE MODERNIZAÇÃO E REAPARELHAMENTO DO PODER JUDICIARIO ESTADUAL</t>
  </si>
  <si>
    <t>Liquidação da NE n. 2023NE0000122 - Ref. a Cessão onerosa de espaços do Tribunal de Justiça do Amazonas, referente mês de JUNHO/2023, conforme documentos presentes no PI-SEI 2023.015198.</t>
  </si>
  <si>
    <t>Memorando 146/2023</t>
  </si>
  <si>
    <t>2802/2023</t>
  </si>
  <si>
    <t>2023.015198</t>
  </si>
  <si>
    <t xml:space="preserve"> MOVLEADS AGENCIA DE MARKETING DIGITAL LTDA.</t>
  </si>
  <si>
    <t>Liquidação da NE nº 2023NE0000054 - Ref. a prestação de serviço de despesas de design gráfico, relativo a 23/06/2023 à 23/07/2023, conf. NFS-e 143, ref. ao C.A. 030/2022 e SEI 2023.015785.</t>
  </si>
  <si>
    <t>143/2023</t>
  </si>
  <si>
    <t>2803/2023</t>
  </si>
  <si>
    <t>2023.015785</t>
  </si>
  <si>
    <t xml:space="preserve"> SENCINET BRASIL SERVICOS DE TELECOMUNICACOES LTDA</t>
  </si>
  <si>
    <t>Liquidação da NE nº 2023NE0000027 - Ref. a serviços de comunicação vsat banda Ku, referente ao período de  MAIO/2023, nos termos do CA 013/2021-MP/PGJ, conforme NFS-e 11665, e demais documentos no PI-SEI 2023.015340.</t>
  </si>
  <si>
    <t>11665/2023</t>
  </si>
  <si>
    <t>2805/2023</t>
  </si>
  <si>
    <t>2023.015340</t>
  </si>
  <si>
    <t>Liquidação da NE nº 2023NE0000027 - Ref. a serviços de comunicação vsat banda Ku, referente ao período de  MAIO/2023, nos termos do CA 013/2021-MP/PGJ, conforme NFS-e 7330, e demais documentos no PI-SEI 2023.015340.</t>
  </si>
  <si>
    <t>7330/2023</t>
  </si>
  <si>
    <t>2807/2023</t>
  </si>
  <si>
    <t xml:space="preserve"> OCA VIAGENS E TURISMO DA AMAZONIA LIMITADA</t>
  </si>
  <si>
    <t>Liquidação da NE nº 2023NE0000818 - Ref. a serviços em agenciamento de viagens, em JUNHO/2023, C.A. 016/2022 - 1° T.A. - MP/PGJ,  conf. Fatura nº 58535 e SEI 2023.014762.</t>
  </si>
  <si>
    <t>Fatura n° 58535</t>
  </si>
  <si>
    <t>2812/2023</t>
  </si>
  <si>
    <t>2023.014762</t>
  </si>
  <si>
    <t xml:space="preserve"> V E INDUSTRIA  COMERCIO E SERVIÇOS GRAFICOS LTDA</t>
  </si>
  <si>
    <t>Liquidação da NE nº 2023NE0001477 - Ref. a serviços gráficos, conforme NFS-e 10654 e demais documentos no PI-SEI 2023.016549.</t>
  </si>
  <si>
    <t>10654/2023</t>
  </si>
  <si>
    <t>2813/2023</t>
  </si>
  <si>
    <t>2023.016549</t>
  </si>
  <si>
    <t xml:space="preserve"> SOLUTI SOLUCOES EM NEGOCIOS INTELIGENTES LTDA</t>
  </si>
  <si>
    <t>Liquidação da NE nº 2022NE0001974 - Ref. a aquisição de Certificados Digitais, Tokens USB e visitas externas, para atender necessidades da PGJ, conforme NF-e 622379 e demais documentos no PI SEI 2023.016643.</t>
  </si>
  <si>
    <t>622379/2022</t>
  </si>
  <si>
    <t>2834/2023</t>
  </si>
  <si>
    <t>2023.016643</t>
  </si>
  <si>
    <t>Liquidação da NE nº 2022NE0001974 - Ref. a aquisição de Certificados Digitais, Tokens USB e visitas externas, para atender necessidades da PGJ, conforme NF-e 650858 e demais documentos no PI SEI 2023.016643.</t>
  </si>
  <si>
    <t>650858/2023</t>
  </si>
  <si>
    <t>2835/2023</t>
  </si>
  <si>
    <t>Liquidação da NE nº 2022NE0001974 - 
Ref. a aquisição de Certificados Digitais, Tokens USB e visitas externas, para atender necessidades da PGJ, conforme NF-e 658067 e demais documentos no PI SEI 2023.016643.</t>
  </si>
  <si>
    <t>658067/2023</t>
  </si>
  <si>
    <t>2836/2023</t>
  </si>
  <si>
    <t>Liquidação da NE nº 2022NE0001974 - Ref. a aquisição de Certificados Digitais, Tokens USB e visitas externas, para atender necessidades da PGJ, conforme NF-e 662996 e demais documentos no PI SEI 2023.016643.</t>
  </si>
  <si>
    <t>662996/2023</t>
  </si>
  <si>
    <t>2837/2023</t>
  </si>
  <si>
    <t>Liquidação da NE nº 2022NE0001974 - Ref. a aquisição de Certificados Digitais, Tokens USB e visitas externas, para atender necessidades da PGJ, conforme NF-e 678887 e demais documentos no PI SEI 2023.016643.</t>
  </si>
  <si>
    <t>678887/2023</t>
  </si>
  <si>
    <t>2838/2023</t>
  </si>
  <si>
    <t>Liquidação da NE nº 2022NE0001974 - Ref. a aquisição de Certificados Digitais, Tokens USB e visitas externas, para atender necessidades da PGJ, conforme NF-e 687576 e demais documentos no PI SEI 2023.016643.</t>
  </si>
  <si>
    <t>687576/2023</t>
  </si>
  <si>
    <t>2839/2023</t>
  </si>
  <si>
    <t>Liquidação da NE nº 2022NE0001974 - Ref. a aquisição de Certificados Digitais, Tokens USB e visitas externas, para atender necessidades da PGJ, conforme NF-e 691301 e demais documentos no PI SEI 2023.016643.</t>
  </si>
  <si>
    <t>691301/2023</t>
  </si>
  <si>
    <t>2840/2023</t>
  </si>
  <si>
    <t xml:space="preserve"> RH CURSOS E TREINAMENTO EMPRESARIAL LTDA  ME</t>
  </si>
  <si>
    <t>Liquidação da NE nº 2022NE0002630 - Ref. a prestação de serviços de consultoria para a orientação necessária à implantação do Sistema e-Social, conforme NF-e 11 e demais documentos no PI-SEI 2023.009501.</t>
  </si>
  <si>
    <t>011/2023</t>
  </si>
  <si>
    <t>2845/2023</t>
  </si>
  <si>
    <t>2023.009501</t>
  </si>
  <si>
    <t xml:space="preserve"> TRIVALE INSTITUICAO DE PAGAMENTO LTDA</t>
  </si>
  <si>
    <t>Liquidação da NE nº 2023NE0000017 Ref. a prestação de serviço de administração, gerenciamento e fornecimento de vale-alimentação em JULHO/2023, conf. NFS-e 2127934, (3º T.A. ao C.A. nº 015/2020 - MP/PGJ) e SEI 2023.016428.</t>
  </si>
  <si>
    <t>2127934/2023</t>
  </si>
  <si>
    <t>2847/2023</t>
  </si>
  <si>
    <t>2023.016428</t>
  </si>
  <si>
    <t xml:space="preserve"> OI S.A.</t>
  </si>
  <si>
    <t>Liquidação da NE nº 2023NE0000013 - Prestação de serviços telefônicos, ref. a JULHO/23, C.A. 035/2018-MP/PGJ, 5º T.A, conf. fatura nº 0300039321267 e  SEI 2023.016347.</t>
  </si>
  <si>
    <t>Fatura n° 0300039321267</t>
  </si>
  <si>
    <t>2848/2023</t>
  </si>
  <si>
    <t>2023.016347</t>
  </si>
  <si>
    <t>Liquidação da NE nº 2023NE0000013 - Prestação de serviços telefônicos, ref. a JULHO/2023, C.A. 035/2018-MP/PGJ, 5º T.A, conf. fatura nº 0300039321266 e SEI 2023.016346.</t>
  </si>
  <si>
    <t>Fatura n° 0300039321266</t>
  </si>
  <si>
    <t>2849/2023</t>
  </si>
  <si>
    <t>2023.016346</t>
  </si>
  <si>
    <t>Liquidação da NE nº 2023NE0000746 - Ref. a prestação de serviços de provimento de circuitos terrestres, referente a JULHO/2023, C.A. 013/2023-MP/PGJ, conf. NFS-e 13896 e SEI 2023.015608.</t>
  </si>
  <si>
    <t>13896/2023</t>
  </si>
  <si>
    <t>2850/2023</t>
  </si>
  <si>
    <t>2023.015608</t>
  </si>
  <si>
    <t>Liquidação da NE nº 2023NE0000747 - Ref. a prestação de serviços de provimento de circuitos terrestres, referente a JULHO/2023, C.A. 013/2023-MP/PGJ, conf. NFS-e 13896 e SEI 2023.015608.</t>
  </si>
  <si>
    <t>2851/2023</t>
  </si>
  <si>
    <t>Liquidação da NE nº 2023NE0000746 - Ref. a prestação de serviços de provimento de circuitos terrestres, referente a MAIO/2023, C.A. 013/2023-MP/PGJ, conf. NFS-e 13895 e SEI 2023.015607.</t>
  </si>
  <si>
    <t>13895/2023</t>
  </si>
  <si>
    <t>2852/2023</t>
  </si>
  <si>
    <t>2023.015607</t>
  </si>
  <si>
    <t>Liquidação da NE nº 2023NE0000747 - Ref. a prestação de serviços de provimento de circuitos terrestres, referente a MAIO/2023, C.A. 013/2023-MP/PGJ, conf. NFS-e 13895 e SEI 2023.015607.</t>
  </si>
  <si>
    <t>2853/2023</t>
  </si>
  <si>
    <t>Liquidação da NE nº 2023NE0000748 - Ref. a prestação de serviços de instalação de provimento de circuitos terrestres (em Maio/2023) -  C.A. 013/2023-MP/PGJ, conf. NFS-e 13897 e SEI 2023.015606.</t>
  </si>
  <si>
    <t>13897/2023</t>
  </si>
  <si>
    <t>2854/2023</t>
  </si>
  <si>
    <t>2023.015606</t>
  </si>
  <si>
    <t>Liquidação da NE nº 2022NE0002349 - Ref. a Prestação de serviços técnicos para operação dos sistemas, conforme NFS-e n° 506 - C.A. 033/2022-MP/PGJ e demais documentos do PI-SEI 2023.016753.</t>
  </si>
  <si>
    <t>506/2023</t>
  </si>
  <si>
    <t>2857/2023</t>
  </si>
  <si>
    <t>2023.016753</t>
  </si>
  <si>
    <t xml:space="preserve"> SOFTPLAN PLANEJAMENTO E SISTEMAS LTDA</t>
  </si>
  <si>
    <t>Liquidação da NE nº 2023NE0000032 - "Ref. a Prestação de serviços sobre Infraestrutura, em MAIO/2023, conf. NFS-e 563818 - C.A. 019/2021-MP/PGJ
e SEI 2023.014583."</t>
  </si>
  <si>
    <t>563818/2023</t>
  </si>
  <si>
    <t>2880/2023</t>
  </si>
  <si>
    <t>2023.014583</t>
  </si>
  <si>
    <t>Liquidação da NE nº 2023NE0000084 - Ref. a Prestação do serviço de suporte de primeiro nível, em maio/2023, conf. Contrato n° 019/2021- 1° T.A. - MP/PGJ, conforme NFS-e 563817 e SEI 2023.014566.</t>
  </si>
  <si>
    <t>563817/2023</t>
  </si>
  <si>
    <t>2881/2023</t>
  </si>
  <si>
    <t>2023.014566</t>
  </si>
  <si>
    <t>Liquidação da NE nº 2023NE0000084 - Ref. a prestação de Serviço de Garantia de Evolução Tecnológica e Funcional - GETF, em MAIO/2023, C.A. 019/2021-MP/PGJ, conf. NFS-e 564364 e SEI 2023.015194.</t>
  </si>
  <si>
    <t>564364/2023</t>
  </si>
  <si>
    <t>2882/2023</t>
  </si>
  <si>
    <t>2023.015194</t>
  </si>
  <si>
    <t>Liquidação da NE nº 2023NE0000084 - Ref. a prestação de serviço de Sustentação, em Maio/2023, ref. ao C.A n° 019/2021- 1° T.A. - MP/PGJ, conf. NFS-e 563816 e SEI 2023.014565.</t>
  </si>
  <si>
    <t>563816/2023</t>
  </si>
  <si>
    <t>2883/2023</t>
  </si>
  <si>
    <t>2023.014565</t>
  </si>
  <si>
    <t xml:space="preserve"> PRIME CONSULTORIA E ASSESSORIA EMPRESARIAL LTDA</t>
  </si>
  <si>
    <t>Liquidação da NE nº 2023NE0000414 - Referente a serviço de gerenciamento, no período de 01 a 30/04/2023, para suprir as necessidades da PGJ, conforme as NFS-e n° 1619977 e SEI 2023.013245.</t>
  </si>
  <si>
    <t>1619977/2023</t>
  </si>
  <si>
    <t>2888/2023</t>
  </si>
  <si>
    <t>2023.013245</t>
  </si>
  <si>
    <t>Liquidação da NE nº 2023NE0000415 - Referente a serviço de gerenciamento de fornecimento de peças, no período de 01 a 30/04/2023, para suprir as necessidades da PGJ, conforme as NFS-e n° 1619978 e SEI 2023.013245.</t>
  </si>
  <si>
    <t>1619978/2023</t>
  </si>
  <si>
    <t>2889/2023</t>
  </si>
  <si>
    <t>Liquidação da NE nº 2023NE0000051 - Ref. a prestação de serviços de manutenção preventiva e corretiva realizada nos sistemas de refrigeração desta PGJ/AM, conf. 1º T.A. 025/2022-MP/PGJ, ref. a Julho/2023, conf. NFS-e nº 2869 e SEI 2023.017931.</t>
  </si>
  <si>
    <t>2869/2023</t>
  </si>
  <si>
    <t>2924/2023</t>
  </si>
  <si>
    <t>2023.017931</t>
  </si>
  <si>
    <t xml:space="preserve"> EMPRESA BRASILEIRA DE CORREIOS E TELEGRAFOS EBCT</t>
  </si>
  <si>
    <t>Liquidação da NE nº 2023NE0000048 - Ref. a prestação de serviços postais,  mês de Julho/2023, nos termos do CA nº 035/2021-MP/PGJ, conforme Fatura 67835 e demais documentos do PI-SEI 2023.017665.</t>
  </si>
  <si>
    <t>Fatura n° 67835/2023</t>
  </si>
  <si>
    <t>2933/2023</t>
  </si>
  <si>
    <t>2023.017665</t>
  </si>
  <si>
    <t xml:space="preserve"> JF TECNOLOGIA LTDA - ME</t>
  </si>
  <si>
    <t>Liquidação da NE nº 2023NE0001221 - Ref. aos serviços de limpeza e conservação prestados no mês de Junho/23, conf. conforme C.A. 010/2020 - 4º TA, NFS-e 5519 e PI-SEI 2023.017426.</t>
  </si>
  <si>
    <t>5519/2023</t>
  </si>
  <si>
    <t>2934/2023</t>
  </si>
  <si>
    <t>2023.017426</t>
  </si>
  <si>
    <t>Liquidação da NE n. 2023NE0000485 - Ref. a Prestação de serviço de conectividade ponto a ponto em fibra óptica (Julho/23), referente ao CA Nº 008/2023-MP/PGJ, conforme NFS-e 34109 e SEI 2023.016635.</t>
  </si>
  <si>
    <t>34109/2023</t>
  </si>
  <si>
    <t>2942/2023</t>
  </si>
  <si>
    <t>2023.016635</t>
  </si>
  <si>
    <t xml:space="preserve"> COSAMA COMPANHIA DE SANEAMENTO DO AMAZONAS</t>
  </si>
  <si>
    <t xml:space="preserve">Liquidação da NE nº 2023NE0000001 - Ref. a Prestação do serviço de água e esgoto sanitário aos prédios das Promotorias de Justiça de Juruá, ref. a Julho/2023, conf. fatura 10918072023-6, C.A. 006/2022-MPAM/PGJ e SEI 2023.017410. </t>
  </si>
  <si>
    <t>Fatura n° 109180720236</t>
  </si>
  <si>
    <t>2960/2023</t>
  </si>
  <si>
    <t>2023.017410</t>
  </si>
  <si>
    <t xml:space="preserve">Liquidação da NE nº 2023NE0000001 - Ref. a Prestação do serviço de água e esgoto sanitário aos prédios das Promotorias de Justiça de CARAUARI - AM, ref. a Julho/2023, conf. fatura 17246072023-5, C.A. 006/2022-MPAM/PGJ e SEI 2023.017410. </t>
  </si>
  <si>
    <t>Fatura n° 172460720235</t>
  </si>
  <si>
    <t>2961/2023</t>
  </si>
  <si>
    <t xml:space="preserve">Liquidação da NE nº 2023NE0000001 - Ref. a Prestação do serviço de água e esgoto sanitário aos prédios das Promotorias de Justiça de CODAJAS - AM, ref. a Julho/2023, conf. fatura 28487072023-2, C.A. 006/2022-MPAM/PGJ e SEI 2023.017410. </t>
  </si>
  <si>
    <t>Fatura n° 284870720232</t>
  </si>
  <si>
    <t xml:space="preserve">Liquidação da NE nº 2023NE0000001 - Ref. a Prestação do serviço de água e esgoto sanitário aos prédios das Promotorias de Justiça de AUTAZES - AM, ref. a Julho/2023, conf. fatura 22098072023-3, C.A. 006/2022-MPAM/PGJ e SEI 2023.017410. </t>
  </si>
  <si>
    <t>Fatura n° 220980720233</t>
  </si>
  <si>
    <t>2963/2023</t>
  </si>
  <si>
    <t xml:space="preserve">Liquidação da NE nº 2023NE0000001 - Ref. a Prestação do serviço de água e esgoto sanitário aos prédios das Promotorias de Justiça de TABATINGA - AM, ref. a Julho/2023, conf. fatura 04943072023-2, C.A. 006/2022-MPAM/PGJ e SEI 2023.017410. </t>
  </si>
  <si>
    <t>Fatura n° 049430720232</t>
  </si>
  <si>
    <t>2964/2023</t>
  </si>
  <si>
    <t xml:space="preserve"> PRODAM PROCESSAMENTO DE DADOS AMAZONAS SA</t>
  </si>
  <si>
    <t>Liquidação da NE nº 2023NE0000270 - Ref. a serviços prestados de execução de Sistema Prodam RH, em JULHO/2023, conf. 5º TA do C.A. nº 003/2019-MP/PGJ, conf. NFS-e nº 39317 e SEI 2023.017225.</t>
  </si>
  <si>
    <t>39317/2023</t>
  </si>
  <si>
    <t>2966/2023</t>
  </si>
  <si>
    <t>2023.017225</t>
  </si>
  <si>
    <t xml:space="preserve"> GARTNER DO BRASIL SERVICOS DE PESQUISAS LTDA</t>
  </si>
  <si>
    <t>Liquidação da NE nº 2021NE0001920 - Ref. a serviços técnicos especializados de pesquisa e aconselhamento imparcial em TI, referente à Parcela 07/12, conf. NFS-e nº 39899 - C.A.  034/2021 - MP/PGJ e SEI 2023.017738.</t>
  </si>
  <si>
    <t>39899/2023</t>
  </si>
  <si>
    <t>2968/2023</t>
  </si>
  <si>
    <t>2023.017738</t>
  </si>
  <si>
    <t xml:space="preserve"> EFICAZ ASSESSORIA DE COMUNICAÇÃO LTDA</t>
  </si>
  <si>
    <t>Liquidação da NE nº 2023NE0000258 - Ref. a serviços de Mailing e clipping jornalístico online, ref. a JULHO/2023 (C.A. 001/2022 - MP/PGJ), conf.e NFS-e 1134 e SEI 2023.016610.</t>
  </si>
  <si>
    <t>1134/2023</t>
  </si>
  <si>
    <t>2970/2023</t>
  </si>
  <si>
    <t>2023.016610</t>
  </si>
  <si>
    <t xml:space="preserve"> ECOSEGM E CONSULTORIA AMBIENTAL LTDA ME</t>
  </si>
  <si>
    <t>Liquidação da NE nº 2023NE0000712 - Ref. a serviços de análises laboratoriais da qualidade dos efluentes da Estação de Tratamento de Esgotos – ETE, C.A. 003/2020 - 3° TA, ref. à 2ª medição, conf. NFS-e 3746 e SEI 2023.017006.</t>
  </si>
  <si>
    <t>3746/2023</t>
  </si>
  <si>
    <t>2974/2023</t>
  </si>
  <si>
    <t>2023.017006</t>
  </si>
  <si>
    <t xml:space="preserve"> CASA NOVA ENGENHARIA E CONSULTORIA LTDA  ME</t>
  </si>
  <si>
    <t>Liquidação da NE nº 2023NE0000998 - Ref. a de serviço de operação e manutenção preventiva e corretiva da ETE instalada no prédio sede da PGJ/AM, ref. à 3ª  MED., conf. NFS-e 466 - C.A. 2º T.A. ao 008/2021 - MP/PGJ e SEI 2023.016949.</t>
  </si>
  <si>
    <t>466/2023</t>
  </si>
  <si>
    <t>2977/2023</t>
  </si>
  <si>
    <t>2023.016949</t>
  </si>
  <si>
    <t>Liquidação da NE nº 2023NE0001314 - Ref. a serviços de execução de Sistema AJURI, em JULHO/2023, conf. 2º TA do C.A. nº 012/2021-MP/PGJ, conf. NFS-e nº 39318 e SEI 2023.017226.</t>
  </si>
  <si>
    <t>39318/2023</t>
  </si>
  <si>
    <t>2989/2023</t>
  </si>
  <si>
    <t>2023.017226</t>
  </si>
  <si>
    <t xml:space="preserve"> SAAE SERVICO AUTONOMO DE AGUA E ESGOTOS DE ITACOAT</t>
  </si>
  <si>
    <t xml:space="preserve">Liquidação da NE nº 2023NE0000006 - Ref. a fornecimento de água potável, ref. a AGOSTO/2023, conf. FATURA 08/2023, C.A. 005/2022-MPAM/PGJ, Instalação 000023074 e SEI 2023.018178. </t>
  </si>
  <si>
    <t>Fatura n° 237538618</t>
  </si>
  <si>
    <t>3000/2023</t>
  </si>
  <si>
    <t>2023.018178</t>
  </si>
  <si>
    <t xml:space="preserve"> EYES NWHERE SISTEMAS INTELIGENTES DE IMAGEM LTDA</t>
  </si>
  <si>
    <t>Liquidação da NE nº 2023NE0000034 - Ref. a serviços de acesso dedicado à Internet (Anti-DDoS), referente a JULHO/2023, C.A. 033/2021-MP/PGJ, conf. NFS-e nº 2779 e SEI 2023.017159.</t>
  </si>
  <si>
    <t>2779/2023</t>
  </si>
  <si>
    <t>3003/2023</t>
  </si>
  <si>
    <t>2023.017159</t>
  </si>
  <si>
    <t>Liquidação da NE n. 2023NE0000021 - Ref. a serviços de rede privada (ACESSO TERRESTRE), ref. a JUNHO/2023, C.A. 018/2019-MP/PGJ, conf. Fatura n° 0300039320168 e SEI 2023.015844. (1/2)</t>
  </si>
  <si>
    <t>Fatura n° 300039320168</t>
  </si>
  <si>
    <t>3047/2023</t>
  </si>
  <si>
    <t>2023.015844</t>
  </si>
  <si>
    <t>Liquidação da NE n. 2023NE0000022 - Ref. a  serviços de rede privada (LOCAÇÃO DE EQUIPAMENTOS), ref. a JUNHO/2023, C.A. 018/2019-MP/PGJ,  conf. Fatura n° 0300039320168 e SEI 2023.015844. (2/2)</t>
  </si>
  <si>
    <t>3048/2023</t>
  </si>
  <si>
    <t>Liquidação da NE n. 2023NE0000038 - Ref. a serviços de acesso dedicado à Internet (Anti-DDoS), ref. a JULHO/2023, C.A. 032/2021 - MP/PGJ, conf. fatura n° 0300039323493 e SEI 2023.016344.</t>
  </si>
  <si>
    <t>Fatura n° 0300039323493</t>
  </si>
  <si>
    <t>3049/2023</t>
  </si>
  <si>
    <t>2023.016344</t>
  </si>
  <si>
    <t xml:space="preserve"> BOM TEMPO INDUSTRIA E COMERCIO LTDA</t>
  </si>
  <si>
    <t>Liquidação da NE nº 2023NE0001001 - Ref. a instalação de estrutura tubular metálica em balanço, coberta com tela de polietileno de alta densidade, conforme NF-e 150 e demais documentos no PI-SEI 2023.018555.</t>
  </si>
  <si>
    <t>150/2023</t>
  </si>
  <si>
    <t>3081/2023</t>
  </si>
  <si>
    <t>Não foi pago este mês</t>
  </si>
  <si>
    <t>2023.018555</t>
  </si>
  <si>
    <t xml:space="preserve"> MONGERAL</t>
  </si>
  <si>
    <t>Liquidação da NE nº 2023NE0001252 - Ref. a serviço de seguro coletivo contra acidentes pessoais para Estagiários, conf. fatura n° 1 (Competência de 13/06/2023 a 12/07/2023) ao C.A. 004/2023 - MP/PGJ e SEI 2023.018094.</t>
  </si>
  <si>
    <t>Fatura n° 001</t>
  </si>
  <si>
    <t>3082/2023</t>
  </si>
  <si>
    <t>2023.018094</t>
  </si>
  <si>
    <t>Liquidação da NE nº 2023NE0000414 - Ref. a gerenciamento de prestação de serviço (Período 01/05/2023 A 31/05/2023), C.A. 007/2023-MP/PGJ, conf. as NFS-e n° 1676015 e SEI 2023.018225.</t>
  </si>
  <si>
    <t>1676015/2023</t>
  </si>
  <si>
    <t>3083/2023</t>
  </si>
  <si>
    <t>2023.018225</t>
  </si>
  <si>
    <t>Liquidação da NE nº 2023NE0000415 - Ref. a serviço de gerenciamento de fornecimento de peças, no período de 01/05/2023 A 31/05/2023, c.a.007/2023-MP/PGJ, conf. as NFS-e n° 1676016 e SEI 2023.018225.</t>
  </si>
  <si>
    <t>1676016/2023</t>
  </si>
  <si>
    <t>3084/2023</t>
  </si>
  <si>
    <t>Liquidação da NE nº 2023NE0000414 - Ref. a prestação de serviço, C.A. 007/2023, conf. as NFS-e n° 01719244 e SEI 2023.018227.</t>
  </si>
  <si>
    <t xml:space="preserve"> 1719244/2023</t>
  </si>
  <si>
    <t>3087/2023</t>
  </si>
  <si>
    <t>2023.018227</t>
  </si>
  <si>
    <t>Liquidação da NE nº 2023NE0000415 - "Ref. a gerenciamento de fornecimento de peças, no período de 01/06/2023 a 30/06/2023, C.A. 007/2023, conf. NFS-e n° 1719245 e SEI 2023.018227.</t>
  </si>
  <si>
    <t>1719245/2023</t>
  </si>
  <si>
    <t>3088/2023</t>
  </si>
  <si>
    <t>Liquidação da NE nº 2023NE0000054 - REF. a serviço de despesas de design gráfico, conforme NFS-e 205, referente ao C.A. 030/2022 e SEI 2023.018596.</t>
  </si>
  <si>
    <t>205/2023</t>
  </si>
  <si>
    <t>3089/2023</t>
  </si>
  <si>
    <t>2023.018596</t>
  </si>
  <si>
    <t xml:space="preserve">Liquidação da NE nº 2023NE0000746 - Ref. a serviços de provimento de circuitos terrestres, ref. a  JULHO/2023, conf. NFS-e nº 14424 - C.A. 013/2023 e SEI 2023.018859. (1/2) </t>
  </si>
  <si>
    <t>14424/2023</t>
  </si>
  <si>
    <t>3090/2023</t>
  </si>
  <si>
    <t>2023.018859</t>
  </si>
  <si>
    <t xml:space="preserve">Liquidação da NE nº 2023NE0000747 - Ref. a serviços contemplando o fornecimento de equipamentos, ref. a JULHO/2023, conf. NFS-e nº 14424 - C.A. 013/2023 e SEI 2023.018859. (2/2) </t>
  </si>
  <si>
    <t>3091/2023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</si>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</sst>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 applyProtection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/>
    </xf>
    <xf numFmtId="166" fontId="8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167" fontId="8" fillId="0" borderId="2" xfId="1" applyFont="1" applyBorder="1" applyAlignment="1" applyProtection="1">
      <alignment vertical="center" wrapText="1"/>
    </xf>
    <xf numFmtId="0" fontId="9" fillId="0" borderId="2" xfId="3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3" applyBorder="1" applyAlignment="1">
      <alignment wrapText="1"/>
    </xf>
    <xf numFmtId="0" fontId="8" fillId="0" borderId="2" xfId="3" applyFont="1" applyBorder="1" applyAlignment="1">
      <alignment wrapText="1"/>
    </xf>
    <xf numFmtId="0" fontId="9" fillId="0" borderId="2" xfId="3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3" applyFont="1" applyBorder="1" applyAlignment="1" applyProtection="1">
      <alignment wrapText="1"/>
    </xf>
    <xf numFmtId="167" fontId="1" fillId="0" borderId="2" xfId="1" applyBorder="1" applyAlignment="1">
      <alignment horizontal="center" vertical="center"/>
    </xf>
    <xf numFmtId="0" fontId="8" fillId="0" borderId="2" xfId="3" applyFont="1" applyBorder="1" applyAlignment="1" applyProtection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ORDEM_CRONOL&#211;GICA_%20DE_%20PAGAMENTOS_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AGOSTO/2023</v>
          </cell>
        </row>
        <row r="32">
          <cell r="A32" t="str">
            <v>Data da última atualização: 11/09/2023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1%C2%BA_TAP_a_CT_n%C2%BA_18-2019_-_MP-PGJ_-_2021.021787_c8e88.pdf" TargetMode="External"/><Relationship Id="rId117" Type="http://schemas.openxmlformats.org/officeDocument/2006/relationships/hyperlink" Target="https://www.mpam.mp.br/images/Transpar%C3%AAncia_2023/Agosto/NFs/Servi%C3%A7os/NFS_678887_2023_SOLUTI_056dc.pdf" TargetMode="External"/><Relationship Id="rId21" Type="http://schemas.openxmlformats.org/officeDocument/2006/relationships/hyperlink" Target="https://www.mpam.mp.br/images/1%C2%BA_TAP_a_CCT_n%C2%BA_6-2022_-_MP-PGJ_-_2022.016293_dcaac.pdf" TargetMode="External"/><Relationship Id="rId42" Type="http://schemas.openxmlformats.org/officeDocument/2006/relationships/hyperlink" Target="https://www.mpam.mp.br/images/Transpar%C3%AAncia_2023/Agosto/NFs/Servi%C3%A7os/NFS_2779_2023_EYES_f8c1f.pdf" TargetMode="External"/><Relationship Id="rId47" Type="http://schemas.openxmlformats.org/officeDocument/2006/relationships/hyperlink" Target="https://www.mpam.mp.br/images/Transpar%C3%AAncia_2023/Agosto/NFs/Servi%C3%A7os/NFS_2869_2023_G_REFRIGERA%C3%87%C3%83O_1d8a2.pdf" TargetMode="External"/><Relationship Id="rId63" Type="http://schemas.openxmlformats.org/officeDocument/2006/relationships/hyperlink" Target="https://www.mpam.mp.br/images/Transpar%C3%AAncia_2023/Agosto/NFs/Servi%C3%A7os/NF_7852_2023_M%C3%93DULO_53aba.pdf" TargetMode="External"/><Relationship Id="rId68" Type="http://schemas.openxmlformats.org/officeDocument/2006/relationships/hyperlink" Target="https://www.mpam.mp.br/images/1%C2%BA_TAP_a_CT_n%C2%BA_30-2022_-_MP-PGJ_-_2021.014353_cde60.pdf" TargetMode="External"/><Relationship Id="rId84" Type="http://schemas.openxmlformats.org/officeDocument/2006/relationships/hyperlink" Target="https://www.mpam.mp.br/images/Transpar%C3%AAncia_2023/Agosto/NFs/Servi%C3%A7os/NFS_11_2023_RH_3bf24.pdf" TargetMode="External"/><Relationship Id="rId89" Type="http://schemas.openxmlformats.org/officeDocument/2006/relationships/hyperlink" Target="https://www.mpam.mp.br/images/Transpar%C3%AAncia_2023/Agosto/NFs/Servi%C3%A7os/NFS_12601_2023_SIDI_afeb5.pdf" TargetMode="External"/><Relationship Id="rId112" Type="http://schemas.openxmlformats.org/officeDocument/2006/relationships/hyperlink" Target="https://www.mpam.mp.br/images/Transpar%C3%AAncia_2023/Agosto/NFs/Servi%C3%A7os/NFS_563816_2023_SOFTPLAN_fdd9d.pdf" TargetMode="External"/><Relationship Id="rId16" Type="http://schemas.openxmlformats.org/officeDocument/2006/relationships/hyperlink" Target="https://www.mpam.mp.br/images/1%C2%BA_TA_ao_CT_n.%C2%BA_0162022__MPPGJ_23ad3.pdf" TargetMode="External"/><Relationship Id="rId107" Type="http://schemas.openxmlformats.org/officeDocument/2006/relationships/hyperlink" Target="https://www.mpam.mp.br/images/1%C2%BA_TAP_a_CT_n%C2%BA_19-2021_-_MP-PGJ_-_2022.004812_13252.pdf" TargetMode="External"/><Relationship Id="rId11" Type="http://schemas.openxmlformats.org/officeDocument/2006/relationships/hyperlink" Target="https://www.mpam.mp.br/images/Transpar%C3%AAncia_2023/Agosto/NFs/Servi%C3%A7os/FATURA_284870720232_2023_COSAMA_CODAJ%C3%81S_3886b.pdf" TargetMode="External"/><Relationship Id="rId32" Type="http://schemas.openxmlformats.org/officeDocument/2006/relationships/hyperlink" Target="https://www.mpam.mp.br/images/Transpar%C3%AAncia_2023/Agosto/NFs/Servi%C3%A7os/NFS_466_2023_CASA_NOVA_4d024.pdf" TargetMode="External"/><Relationship Id="rId37" Type="http://schemas.openxmlformats.org/officeDocument/2006/relationships/hyperlink" Target="https://www.mpam.mp.br/images/Transpar%C3%AAncia_2023/Agosto/NFs/Servi%C3%A7os/NFS_506_2023_DAHORA_77f89.pdf" TargetMode="External"/><Relationship Id="rId53" Type="http://schemas.openxmlformats.org/officeDocument/2006/relationships/hyperlink" Target="https://www.mpam.mp.br/images/Transpar%C3%AAncia_2023/Agosto/NFs/Servi%C3%A7os/NFS_3287_2023_GIBBOR_8846b.pdf" TargetMode="External"/><Relationship Id="rId58" Type="http://schemas.openxmlformats.org/officeDocument/2006/relationships/hyperlink" Target="https://www.mpam.mp.br/images/Transpar%C3%AAncia_2023/Agosto/NFs/Servi%C3%A7os/NFS_34109_2023_LOGIC_2ace1.pdf" TargetMode="External"/><Relationship Id="rId74" Type="http://schemas.openxmlformats.org/officeDocument/2006/relationships/hyperlink" Target="https://www.mpam.mp.br/images/Transpar%C3%AAncia_2023/Agosto/NFs/Servi%C3%A7os/NFS_1619977_2023_PRIME_69bd2.pdf" TargetMode="External"/><Relationship Id="rId79" Type="http://schemas.openxmlformats.org/officeDocument/2006/relationships/hyperlink" Target="https://www.mpam.mp.br/images/Transpar%C3%AAncia_2023/Agosto/NFs/Servi%C3%A7os/NFS_1719245_2023_PRIME_65891.pdf" TargetMode="External"/><Relationship Id="rId102" Type="http://schemas.openxmlformats.org/officeDocument/2006/relationships/hyperlink" Target="https://www.mpam.mp.br/images/CT_13-2023_-_MP-PGJ_33f21.pdf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www.mpam.mp.br/images/Transpar%C3%AAncia_2023/Agosto/NFs/Servi%C3%A7os/FATURA_58535_2023_OCA_288d0.pdf" TargetMode="External"/><Relationship Id="rId90" Type="http://schemas.openxmlformats.org/officeDocument/2006/relationships/hyperlink" Target="https://www.mpam.mp.br/images/Transpar%C3%AAncia_2023/Agosto/NFs/Servi%C3%A7os/NFS_13896_2023_SIDI_22697.pdf" TargetMode="External"/><Relationship Id="rId95" Type="http://schemas.openxmlformats.org/officeDocument/2006/relationships/hyperlink" Target="https://www.mpam.mp.br/images/Transpar%C3%AAncia_2023/Agosto/NFs/Servi%C3%A7os/NFS_14424_2023_SIDI_80d8c.pdf" TargetMode="External"/><Relationship Id="rId22" Type="http://schemas.openxmlformats.org/officeDocument/2006/relationships/hyperlink" Target="https://www.mpam.mp.br/images/1%C2%BA_TAP_a_CCT_n%C2%BA_6-2022_-_MP-PGJ_-_2022.016293_dcaac.pdf" TargetMode="External"/><Relationship Id="rId27" Type="http://schemas.openxmlformats.org/officeDocument/2006/relationships/hyperlink" Target="https://www.mpam.mp.br/images/3_TA_%C3%A0_CT_n.%C2%BA_018-2019_-_MP-PGJ_bcff4.pdf" TargetMode="External"/><Relationship Id="rId43" Type="http://schemas.openxmlformats.org/officeDocument/2006/relationships/hyperlink" Target="https://www.mpam.mp.br/images/1%C2%BA_TAP_a_CT_n%C2%BA_33-2021_-_MP-PGJ_-_2022.013017_13360.pdf" TargetMode="External"/><Relationship Id="rId48" Type="http://schemas.openxmlformats.org/officeDocument/2006/relationships/hyperlink" Target="https://www.mpam.mp.br/images/Transpar%C3%AAncia_2023/Agosto/NFs/Servi%C3%A7os/NFS_39899_2023_GARTNER_38e20.pdf" TargetMode="External"/><Relationship Id="rId64" Type="http://schemas.openxmlformats.org/officeDocument/2006/relationships/hyperlink" Target="https://www.mpam.mp.br/images/Transpar%C3%AAncia_2023/Agosto/NFs/Servi%C3%A7os/NFS_143_2023_MOVLEADS_cca55.pdf" TargetMode="External"/><Relationship Id="rId69" Type="http://schemas.openxmlformats.org/officeDocument/2006/relationships/hyperlink" Target="https://www.mpam.mp.br/images/1%C2%BA_TAP_a_CT_n%C2%BA_30-2022_-_MP-PGJ_-_2021.014353_cde60.pdf" TargetMode="External"/><Relationship Id="rId113" Type="http://schemas.openxmlformats.org/officeDocument/2006/relationships/hyperlink" Target="https://www.mpam.mp.br/images/Transpar%C3%AAncia_2023/Agosto/NFs/Servi%C3%A7os/NFS_622379_2022_SOLUTI_d922b.pdf" TargetMode="External"/><Relationship Id="rId118" Type="http://schemas.openxmlformats.org/officeDocument/2006/relationships/hyperlink" Target="https://www.mpam.mp.br/images/Transpar%C3%AAncia_2023/Agosto/NFs/Servi%C3%A7os/NFS_687576_2023_SOLUTI_59a02.pdf" TargetMode="External"/><Relationship Id="rId80" Type="http://schemas.openxmlformats.org/officeDocument/2006/relationships/hyperlink" Target="https://www.mpam.mp.br/images/Transpar%C3%AAncia_2023/Agosto/NFs/Servi%C3%A7os/NFS_39317_2023_PRODAM_5b816.pdf" TargetMode="External"/><Relationship Id="rId85" Type="http://schemas.openxmlformats.org/officeDocument/2006/relationships/hyperlink" Target="https://www.mpam.mp.br/images/1%C2%BA_TAP_a_CT_n%C2%BA_13-2021_-_MP-PGJ_-_2022.007217_b8889.pdf" TargetMode="External"/><Relationship Id="rId12" Type="http://schemas.openxmlformats.org/officeDocument/2006/relationships/hyperlink" Target="https://www.mpam.mp.br/images/Transpar%C3%AAncia_2023/Agosto/NFs/Servi%C3%A7os/FATURA_300039320168_2023_OI_70524.pdf" TargetMode="External"/><Relationship Id="rId17" Type="http://schemas.openxmlformats.org/officeDocument/2006/relationships/hyperlink" Target="https://www.mpam.mp.br/images/1%C2%BA_TAP_a_CT_n%C2%BA_35-2018_-_MP-PGJ_-_2022.006802_d4bcf.pdf" TargetMode="External"/><Relationship Id="rId33" Type="http://schemas.openxmlformats.org/officeDocument/2006/relationships/hyperlink" Target="https://www.mpam.mp.br/images/2%C2%BA_TA_ao_CT_008-2021_-_MP-PGJ_bc47a.pdf" TargetMode="External"/><Relationship Id="rId38" Type="http://schemas.openxmlformats.org/officeDocument/2006/relationships/hyperlink" Target="https://www.mpam.mp.br/images/Transpar%C3%AAncia_2023/Agosto/NFs/Servi%C3%A7os/NFS_3746_2023_ECOSEGME_b1dfe.pdf" TargetMode="External"/><Relationship Id="rId59" Type="http://schemas.openxmlformats.org/officeDocument/2006/relationships/hyperlink" Target="https://www.mpam.mp.br/images/CT_07-2023_-_MP-PGJ_fb5b5.pdf" TargetMode="External"/><Relationship Id="rId103" Type="http://schemas.openxmlformats.org/officeDocument/2006/relationships/hyperlink" Target="https://www.mpam.mp.br/images/CT_13-2023_-_MP-PGJ_33f21.pdf" TargetMode="External"/><Relationship Id="rId108" Type="http://schemas.openxmlformats.org/officeDocument/2006/relationships/hyperlink" Target="https://www.mpam.mp.br/images/1%C2%BA_TAP_a_CT_n%C2%BA_19-2021_-_MP-PGJ_-_2022.004812_13252.pdf" TargetMode="External"/><Relationship Id="rId124" Type="http://schemas.openxmlformats.org/officeDocument/2006/relationships/drawing" Target="../drawings/drawing1.xml"/><Relationship Id="rId54" Type="http://schemas.openxmlformats.org/officeDocument/2006/relationships/hyperlink" Target="https://www.mpam.mp.br/images/4%C2%BA_TA_ao_CT_10-2020_-_MP-PGJ_0fe62.pdf" TargetMode="External"/><Relationship Id="rId70" Type="http://schemas.openxmlformats.org/officeDocument/2006/relationships/hyperlink" Target="https://www.mpam.mp.br/images/1%C2%BA_TAP_a_CT_n%C2%BA_30-2022_-_MP-PGJ_-_2021.014353_cde60.pdf" TargetMode="External"/><Relationship Id="rId75" Type="http://schemas.openxmlformats.org/officeDocument/2006/relationships/hyperlink" Target="https://www.mpam.mp.br/images/Transpar%C3%AAncia_2023/Agosto/NFs/Servi%C3%A7os/NFS_1619978_2023_PRIME_b16d0.pdf" TargetMode="External"/><Relationship Id="rId91" Type="http://schemas.openxmlformats.org/officeDocument/2006/relationships/hyperlink" Target="https://www.mpam.mp.br/images/Transpar%C3%AAncia_2023/Agosto/NFs/Servi%C3%A7os/NFS_13896_2023_SIDI_22697.pdf" TargetMode="External"/><Relationship Id="rId96" Type="http://schemas.openxmlformats.org/officeDocument/2006/relationships/hyperlink" Target="https://www.mpam.mp.br/images/Transpar%C3%AAncia_2023/Agosto/NFs/Servi%C3%A7os/NFS_14424_2023_SIDI_80d8c.pdf" TargetMode="External"/><Relationship Id="rId1" Type="http://schemas.openxmlformats.org/officeDocument/2006/relationships/hyperlink" Target="https://www.mpam.mp.br/images/Transpar%C3%AAncia_2023/Agosto/NFs/Servi%C3%A7os/FATURA_001_2023_MONGERAL_e7cca.pdf" TargetMode="External"/><Relationship Id="rId6" Type="http://schemas.openxmlformats.org/officeDocument/2006/relationships/hyperlink" Target="https://www.mpam.mp.br/images/Transpar%C3%AAncia_2023/Agosto/NFs/Servi%C3%A7os/FATURA_67835_2023_CORREIOS_d6a7a.pdf" TargetMode="External"/><Relationship Id="rId23" Type="http://schemas.openxmlformats.org/officeDocument/2006/relationships/hyperlink" Target="https://www.mpam.mp.br/images/1%C2%BA_TAP_a_CCT_n%C2%BA_6-2022_-_MP-PGJ_-_2022.016293_dcaac.pdf" TargetMode="External"/><Relationship Id="rId28" Type="http://schemas.openxmlformats.org/officeDocument/2006/relationships/hyperlink" Target="https://www.mpam.mp.br/images/1%C2%BA_TAP_a_CT_n%C2%BA_32-2021_-_MP-PGJ_-_2022.013020_cc048.pdf" TargetMode="External"/><Relationship Id="rId49" Type="http://schemas.openxmlformats.org/officeDocument/2006/relationships/hyperlink" Target="https://www.mpam.mp.br/images/CT_n%C2%BA_034-2021-MP-PGJ_f1b15.pdf" TargetMode="External"/><Relationship Id="rId114" Type="http://schemas.openxmlformats.org/officeDocument/2006/relationships/hyperlink" Target="https://www.mpam.mp.br/images/Transpar%C3%AAncia_2023/Agosto/NFs/Servi%C3%A7os/NFS_650858_2023_SOLUTI_42bbe.pdf" TargetMode="External"/><Relationship Id="rId119" Type="http://schemas.openxmlformats.org/officeDocument/2006/relationships/hyperlink" Target="https://www.mpam.mp.br/images/Transpar%C3%AAncia_2023/Agosto/NFs/Servi%C3%A7os/NFS_691301_2023_SOLUTI_ddb13.pdf" TargetMode="External"/><Relationship Id="rId44" Type="http://schemas.openxmlformats.org/officeDocument/2006/relationships/hyperlink" Target="https://www.mpam.mp.br/images/1%C2%BA_TAP_a_CT_n%C2%BA_25-2022_-_MP-PGJ_-_2021.018945_ef215.pdf" TargetMode="External"/><Relationship Id="rId60" Type="http://schemas.openxmlformats.org/officeDocument/2006/relationships/hyperlink" Target="https://www.mpam.mp.br/images/CT_07-2023_-_MP-PGJ_fb5b5.pdf" TargetMode="External"/><Relationship Id="rId65" Type="http://schemas.openxmlformats.org/officeDocument/2006/relationships/hyperlink" Target="https://www.mpam.mp.br/images/Transpar%C3%AAncia_2023/Agosto/NFs/Servi%C3%A7os/NFS_205_2023_MOVLEADS_654fe.pdf" TargetMode="External"/><Relationship Id="rId81" Type="http://schemas.openxmlformats.org/officeDocument/2006/relationships/hyperlink" Target="https://www.mpam.mp.br/images/Transpar%C3%AAncia_2023/Agosto/NFs/Servi%C3%A7os/NFS_39318_2023_PRODAM_60d10.pdf" TargetMode="External"/><Relationship Id="rId86" Type="http://schemas.openxmlformats.org/officeDocument/2006/relationships/hyperlink" Target="https://www.mpam.mp.br/images/1%C2%BA_TAP_a_CT_n%C2%BA_13-2021_-_MP-PGJ_-_2022.007217_b8889.pdf" TargetMode="External"/><Relationship Id="rId4" Type="http://schemas.openxmlformats.org/officeDocument/2006/relationships/hyperlink" Target="https://www.mpam.mp.br/images/Transpar%C3%AAncia_2023/Agosto/NFs/Servi%C3%A7os/FATURA_049430720232_2023_COSAMA_TABATINGA_9ecf4.pdf" TargetMode="External"/><Relationship Id="rId9" Type="http://schemas.openxmlformats.org/officeDocument/2006/relationships/hyperlink" Target="https://www.mpam.mp.br/images/Transpar%C3%AAncia_2023/Agosto/NFs/Servi%C3%A7os/FATURA_172460720235_2023_COSAMA_CARAUARI_82821.pdf" TargetMode="External"/><Relationship Id="rId13" Type="http://schemas.openxmlformats.org/officeDocument/2006/relationships/hyperlink" Target="https://www.mpam.mp.br/images/Transpar%C3%AAncia_2023/Agosto/NFs/Servi%C3%A7os/FATURA_300039320168_2023_OI_70524.pdf" TargetMode="External"/><Relationship Id="rId18" Type="http://schemas.openxmlformats.org/officeDocument/2006/relationships/hyperlink" Target="https://www.mpam.mp.br/images/1%C2%BA_TAP_a_CT_n%C2%BA_35-2018_-_MP-PGJ_-_2022.006802_d4bcf.pdf" TargetMode="External"/><Relationship Id="rId39" Type="http://schemas.openxmlformats.org/officeDocument/2006/relationships/hyperlink" Target="https://www.mpam.mp.br/images/3%C2%BA_TA_ao_CC_003-2020_-_MP-PGJ_03dbd.pdf" TargetMode="External"/><Relationship Id="rId109" Type="http://schemas.openxmlformats.org/officeDocument/2006/relationships/hyperlink" Target="https://www.mpam.mp.br/images/Transpar%C3%AAncia_2023/Agosto/NFs/Servi%C3%A7os/NFS_563818_2023_SOFTPLAN_492e0.pdf" TargetMode="External"/><Relationship Id="rId34" Type="http://schemas.openxmlformats.org/officeDocument/2006/relationships/hyperlink" Target="https://www.mpam.mp.br/images/CT_33-2022_-_MP-PGJ_f6e8b.pdf" TargetMode="External"/><Relationship Id="rId50" Type="http://schemas.openxmlformats.org/officeDocument/2006/relationships/hyperlink" Target="https://www.mpam.mp.br/images/2%C2%BA_TA_ao_CT_n.%C2%BA_0112021__MP-PGJ_16798.pdf" TargetMode="External"/><Relationship Id="rId55" Type="http://schemas.openxmlformats.org/officeDocument/2006/relationships/hyperlink" Target="https://www.mpam.mp.br/images/Transpar%C3%AAncia_2023/Agosto/NFs/Servi%C3%A7os/NFS_5519_2023_JF_6ee69.pdf" TargetMode="External"/><Relationship Id="rId76" Type="http://schemas.openxmlformats.org/officeDocument/2006/relationships/hyperlink" Target="https://www.mpam.mp.br/images/Transpar%C3%AAncia_2023/Agosto/NFs/Servi%C3%A7os/NFS_1676015_2023_PRIME_1ab2e.pdf" TargetMode="External"/><Relationship Id="rId97" Type="http://schemas.openxmlformats.org/officeDocument/2006/relationships/hyperlink" Target="https://www.mpam.mp.br/images/1%C2%BA_TA_ao_CT_002-2020_-_MP-PGJ_47141.pdf" TargetMode="External"/><Relationship Id="rId104" Type="http://schemas.openxmlformats.org/officeDocument/2006/relationships/hyperlink" Target="https://www.mpam.mp.br/images/CT_13-2023_-_MP-PGJ_33f21.pdf" TargetMode="External"/><Relationship Id="rId120" Type="http://schemas.openxmlformats.org/officeDocument/2006/relationships/hyperlink" Target="https://www.mpam.mp.br/images/Transpar%C3%AAncia_2023/Agosto/NFs/Servi%C3%A7os/NFS_2127934_2023_TRIVALE_699e2.pdf" TargetMode="External"/><Relationship Id="rId7" Type="http://schemas.openxmlformats.org/officeDocument/2006/relationships/hyperlink" Target="https://www.mpam.mp.br/images/Transpar%C3%AAncia_2023/Agosto/NFs/Servi%C3%A7os/FATURA_237538618_2023_SAAE_ITA_db166.pdf" TargetMode="External"/><Relationship Id="rId71" Type="http://schemas.openxmlformats.org/officeDocument/2006/relationships/hyperlink" Target="https://www.mpam.mp.br/images/CT_07-2023_-_MP-PGJ_fb5b5.pdf" TargetMode="External"/><Relationship Id="rId92" Type="http://schemas.openxmlformats.org/officeDocument/2006/relationships/hyperlink" Target="https://www.mpam.mp.br/images/Transpar%C3%AAncia_2023/Agosto/NFs/Servi%C3%A7os/NFS_13895_2023_SIDI_1cb6e.pdf" TargetMode="External"/><Relationship Id="rId2" Type="http://schemas.openxmlformats.org/officeDocument/2006/relationships/hyperlink" Target="https://www.mpam.mp.br/images/Transpar%C3%AAncia_2023/Agosto/NFs/Servi%C3%A7os/FATURA_0300039321266_2023_OI_131bc.pdf" TargetMode="External"/><Relationship Id="rId29" Type="http://schemas.openxmlformats.org/officeDocument/2006/relationships/hyperlink" Target="https://www.mpam.mp.br/images/CCT_n%C2%BA_04-MP-PGJ_77d39.pdf" TargetMode="External"/><Relationship Id="rId24" Type="http://schemas.openxmlformats.org/officeDocument/2006/relationships/hyperlink" Target="https://www.mpam.mp.br/images/1%C2%BA_TAP_a_CCT_n%C2%BA_6-2022_-_MP-PGJ_-_2022.016293_dcaac.pdf" TargetMode="External"/><Relationship Id="rId40" Type="http://schemas.openxmlformats.org/officeDocument/2006/relationships/hyperlink" Target="https://www.mpam.mp.br/images/Contratos/2023/Aditivos/1%C2%BA_TA_ao_CT_01-2022_-_MP-PGJ_04229.pdf" TargetMode="External"/><Relationship Id="rId45" Type="http://schemas.openxmlformats.org/officeDocument/2006/relationships/hyperlink" Target="https://www.mpam.mp.br/images/1%C2%BA_TAP_a_CT_n%C2%BA_25-2022_-_MP-PGJ_-_2021.018945_ef215.pdf" TargetMode="External"/><Relationship Id="rId66" Type="http://schemas.openxmlformats.org/officeDocument/2006/relationships/hyperlink" Target="https://www.mpam.mp.br/images/1%C2%BA_TAP_a_CT_n%C2%BA_30-2022_-_MP-PGJ_-_2021.014353_cde60.pdf" TargetMode="External"/><Relationship Id="rId87" Type="http://schemas.openxmlformats.org/officeDocument/2006/relationships/hyperlink" Target="https://www.mpam.mp.br/images/Transpar%C3%AAncia_2023/Agosto/NFs/Servi%C3%A7os/NFS_11665_2023_SENCINET_26ce3.pdf" TargetMode="External"/><Relationship Id="rId110" Type="http://schemas.openxmlformats.org/officeDocument/2006/relationships/hyperlink" Target="https://www.mpam.mp.br/images/Transpar%C3%AAncia_2023/Agosto/NFs/Servi%C3%A7os/NFS_563817_2023_SOFTPLAN_8d4eb.pdf" TargetMode="External"/><Relationship Id="rId115" Type="http://schemas.openxmlformats.org/officeDocument/2006/relationships/hyperlink" Target="https://www.mpam.mp.br/images/Transpar%C3%AAncia_2023/Agosto/NFs/Servi%C3%A7os/NFS_658067_2023_SOLUTI_d40e7.pdf" TargetMode="External"/><Relationship Id="rId61" Type="http://schemas.openxmlformats.org/officeDocument/2006/relationships/hyperlink" Target="https://www.mpam.mp.br/images/CT_07-2023_-_MP-PGJ_fb5b5.pdf" TargetMode="External"/><Relationship Id="rId82" Type="http://schemas.openxmlformats.org/officeDocument/2006/relationships/hyperlink" Target="https://www.mpam.mp.br/images/Contratos/2023/Aditivos/5%C2%BA_TA_ao_CT_03-2019_-_MP-PGJ_4f3e5.pdf" TargetMode="External"/><Relationship Id="rId19" Type="http://schemas.openxmlformats.org/officeDocument/2006/relationships/hyperlink" Target="https://www.mpam.mp.br/images/1%C2%BA_TAP_a_CT_n%C2%BA_035-2021_-_MP-PGJ_-_2022.012895_c5788.pdf" TargetMode="External"/><Relationship Id="rId14" Type="http://schemas.openxmlformats.org/officeDocument/2006/relationships/hyperlink" Target="https://www.mpam.mp.br/images/Transpar%C3%AAncia_2023/Agosto/NFs/Servi%C3%A7os/FATURA_0300039323493_2023_OI_ee681.pdf" TargetMode="External"/><Relationship Id="rId30" Type="http://schemas.openxmlformats.org/officeDocument/2006/relationships/hyperlink" Target="https://www.mpam.mp.br/images/Transpar%C3%AAncia_2023/Agosto/NFs/Servi%C3%A7os/MEMORANDO_146_2023_TJ_48312.pdf" TargetMode="External"/><Relationship Id="rId35" Type="http://schemas.openxmlformats.org/officeDocument/2006/relationships/hyperlink" Target="https://www.mpam.mp.br/images/CT_33-2022_-_MP-PGJ_f6e8b.pdf" TargetMode="External"/><Relationship Id="rId56" Type="http://schemas.openxmlformats.org/officeDocument/2006/relationships/hyperlink" Target="https://www.mpam.mp.br/images/Transpar%C3%AAncia_2023/Agosto/NFs/Servi%C3%A7os/NFS_33330_2023_LOGIC_43452.pdf" TargetMode="External"/><Relationship Id="rId77" Type="http://schemas.openxmlformats.org/officeDocument/2006/relationships/hyperlink" Target="https://www.mpam.mp.br/images/Transpar%C3%AAncia_2023/Agosto/NFs/Servi%C3%A7os/NFS_1676016_2023_PRIME_56d62.pdf" TargetMode="External"/><Relationship Id="rId100" Type="http://schemas.openxmlformats.org/officeDocument/2006/relationships/hyperlink" Target="https://www.mpam.mp.br/images/CT_13-2023_-_MP-PGJ_33f21.pdf" TargetMode="External"/><Relationship Id="rId105" Type="http://schemas.openxmlformats.org/officeDocument/2006/relationships/hyperlink" Target="https://www.mpam.mp.br/images/1%C2%BA_TAP_a_CT_n%C2%BA_19-2021_-_MP-PGJ_-_2022.004812_13252.pdf" TargetMode="External"/><Relationship Id="rId8" Type="http://schemas.openxmlformats.org/officeDocument/2006/relationships/hyperlink" Target="https://www.mpam.mp.br/images/Transpar%C3%AAncia_2023/Agosto/NFs/Servi%C3%A7os/FATURA_109180720236_2023_COSAMA_JURUA_a28d6.pdf" TargetMode="External"/><Relationship Id="rId51" Type="http://schemas.openxmlformats.org/officeDocument/2006/relationships/hyperlink" Target="https://www.mpam.mp.br/images/2%C2%BA_TA_ao_CT_n.%C2%BA_0112021__MP-PGJ_16798.pdf" TargetMode="External"/><Relationship Id="rId72" Type="http://schemas.openxmlformats.org/officeDocument/2006/relationships/hyperlink" Target="https://www.mpam.mp.br/images/CT_07-2023_-_MP-PGJ_fb5b5.pdf" TargetMode="External"/><Relationship Id="rId93" Type="http://schemas.openxmlformats.org/officeDocument/2006/relationships/hyperlink" Target="https://www.mpam.mp.br/images/Transpar%C3%AAncia_2023/Agosto/NFs/Servi%C3%A7os/NFS_13895_2023_SIDI_1cb6e.pdf" TargetMode="External"/><Relationship Id="rId98" Type="http://schemas.openxmlformats.org/officeDocument/2006/relationships/hyperlink" Target="https://www.mpam.mp.br/images/CT_13-2023_-_MP-PGJ_33f21.pdf" TargetMode="External"/><Relationship Id="rId121" Type="http://schemas.openxmlformats.org/officeDocument/2006/relationships/hyperlink" Target="https://www.mpam.mp.br/images/1%C2%BA_TAP_a_CT_n%C2%BA_15-2020_-_MP-PGJ_-_2022.005068_3159f.pdf" TargetMode="External"/><Relationship Id="rId3" Type="http://schemas.openxmlformats.org/officeDocument/2006/relationships/hyperlink" Target="https://www.mpam.mp.br/images/Transpar%C3%AAncia_2023/Agosto/NFs/Servi%C3%A7os/FATURA_0300039321267_2023_OI_7720e.pdf" TargetMode="External"/><Relationship Id="rId25" Type="http://schemas.openxmlformats.org/officeDocument/2006/relationships/hyperlink" Target="https://www.mpam.mp.br/images/1%C2%BA_TAP_a_CCT_n%C2%BA_05-2022_-_MP-PGJ_-_2022.015927_31e5f.pdf" TargetMode="External"/><Relationship Id="rId46" Type="http://schemas.openxmlformats.org/officeDocument/2006/relationships/hyperlink" Target="https://www.mpam.mp.br/images/Transpar%C3%AAncia_2023/Agosto/NFs/Servi%C3%A7os/NFS_2810_2023_G_REFRIGERA%C3%87%C3%83O_453a8.pdf" TargetMode="External"/><Relationship Id="rId67" Type="http://schemas.openxmlformats.org/officeDocument/2006/relationships/hyperlink" Target="https://www.mpam.mp.br/images/1%C2%BA_TAP_a_CT_n%C2%BA_30-2022_-_MP-PGJ_-_2021.014353_cde60.pdf" TargetMode="External"/><Relationship Id="rId116" Type="http://schemas.openxmlformats.org/officeDocument/2006/relationships/hyperlink" Target="https://www.mpam.mp.br/images/Transpar%C3%AAncia_2023/Agosto/NFs/Servi%C3%A7os/NFS_662996_2023_SOLUTI_7de11.pdf" TargetMode="External"/><Relationship Id="rId20" Type="http://schemas.openxmlformats.org/officeDocument/2006/relationships/hyperlink" Target="https://www.mpam.mp.br/images/1%C2%BA_TAP_a_CCT_n%C2%BA_6-2022_-_MP-PGJ_-_2022.016293_dcaac.pdf" TargetMode="External"/><Relationship Id="rId41" Type="http://schemas.openxmlformats.org/officeDocument/2006/relationships/hyperlink" Target="https://www.mpam.mp.br/images/Transpar%C3%AAncia_2023/Agosto/NFs/Servi%C3%A7os/NFS_1134_2023_EFICAZ_494e8.pdf" TargetMode="External"/><Relationship Id="rId62" Type="http://schemas.openxmlformats.org/officeDocument/2006/relationships/hyperlink" Target="https://www.mpam.mp.br/images/CT_15-2023_-_MP-PGJ_777a8.pdf" TargetMode="External"/><Relationship Id="rId83" Type="http://schemas.openxmlformats.org/officeDocument/2006/relationships/hyperlink" Target="https://www.mpam.mp.br/images/2%C2%BA_TA_ao_CT_012-2021_-_MP-PGJ_3e59d.pdf" TargetMode="External"/><Relationship Id="rId88" Type="http://schemas.openxmlformats.org/officeDocument/2006/relationships/hyperlink" Target="https://www.mpam.mp.br/images/Transpar%C3%AAncia_2023/Agosto/NFs/Servi%C3%A7os/NFS_7330_2023_SENCINET_54dc7.pdf" TargetMode="External"/><Relationship Id="rId111" Type="http://schemas.openxmlformats.org/officeDocument/2006/relationships/hyperlink" Target="https://www.mpam.mp.br/images/Transpar%C3%AAncia_2023/Agosto/NFs/Servi%C3%A7os/NFS_564364_2023_SOFTPLAN_037f1.pdf" TargetMode="External"/><Relationship Id="rId15" Type="http://schemas.openxmlformats.org/officeDocument/2006/relationships/hyperlink" Target="https://www.mpam.mp.br/images/Transpar%C3%AAncia_2023/Agosto/NFs/Servi%C3%A7os/NFS_150_2023_BOM_TEMPO_9bed0.pdf" TargetMode="External"/><Relationship Id="rId36" Type="http://schemas.openxmlformats.org/officeDocument/2006/relationships/hyperlink" Target="https://www.mpam.mp.br/images/Transpar%C3%AAncia_2023/Agosto/NFs/Servi%C3%A7os/NFS_483_2023_DAHORA_f95a1.pdf" TargetMode="External"/><Relationship Id="rId57" Type="http://schemas.openxmlformats.org/officeDocument/2006/relationships/hyperlink" Target="https://www.mpam.mp.br/images/Transpar%C3%AAncia_2023/Agosto/NFs/Servi%C3%A7os/NFS_33331_2023_LOGIC_c0e94.pdf" TargetMode="External"/><Relationship Id="rId106" Type="http://schemas.openxmlformats.org/officeDocument/2006/relationships/hyperlink" Target="https://www.mpam.mp.br/images/1%C2%BA_TAP_a_CT_n%C2%BA_19-2021_-_MP-PGJ_-_2022.004812_13252.pdf" TargetMode="External"/><Relationship Id="rId10" Type="http://schemas.openxmlformats.org/officeDocument/2006/relationships/hyperlink" Target="https://www.mpam.mp.br/images/Transpar%C3%AAncia_2023/Agosto/NFs/Servi%C3%A7os/FATURA_220980720233_2023_COSAMA_AUTAZES_1f515.pdf" TargetMode="External"/><Relationship Id="rId31" Type="http://schemas.openxmlformats.org/officeDocument/2006/relationships/hyperlink" Target="https://www.mpam.mp.br/images/4%C2%BA_TAP_a_CESS%C3%83O_ONEROSA_N%C2%BA_01-2021_-_MP-PGJ_-_2022.008949_584c8.pdf" TargetMode="External"/><Relationship Id="rId52" Type="http://schemas.openxmlformats.org/officeDocument/2006/relationships/hyperlink" Target="https://www.mpam.mp.br/images/Transpar%C3%AAncia_2023/Agosto/NFs/Servi%C3%A7os/NFS_3286_2023_GIBBOR_93740.pdf" TargetMode="External"/><Relationship Id="rId73" Type="http://schemas.openxmlformats.org/officeDocument/2006/relationships/hyperlink" Target="https://www.mpam.mp.br/images/CT_07-2023_-_MP-PGJ_fb5b5.pdf" TargetMode="External"/><Relationship Id="rId78" Type="http://schemas.openxmlformats.org/officeDocument/2006/relationships/hyperlink" Target="https://www.mpam.mp.br/images/Transpar%C3%AAncia_2023/Agosto/NFs/Servi%C3%A7os/NFS_1719244_2023_PRIME_514bb.pdf" TargetMode="External"/><Relationship Id="rId94" Type="http://schemas.openxmlformats.org/officeDocument/2006/relationships/hyperlink" Target="https://www.mpam.mp.br/images/Transpar%C3%AAncia_2023/Agosto/NFs/Servi%C3%A7os/NFS_13897_2023_SIDI_8f435.pdf" TargetMode="External"/><Relationship Id="rId99" Type="http://schemas.openxmlformats.org/officeDocument/2006/relationships/hyperlink" Target="https://www.mpam.mp.br/images/CT_13-2023_-_MP-PGJ_33f21.pdf" TargetMode="External"/><Relationship Id="rId101" Type="http://schemas.openxmlformats.org/officeDocument/2006/relationships/hyperlink" Target="https://www.mpam.mp.br/images/CT_13-2023_-_MP-PGJ_33f21.pdf" TargetMode="External"/><Relationship Id="rId122" Type="http://schemas.openxmlformats.org/officeDocument/2006/relationships/hyperlink" Target="https://www.mpam.mp.br/images/Transpar%C3%AAncia_2023/Agosto/NFs/Servi%C3%A7os/NFS_10654_2023_V_E_d16c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zoomScale="85" zoomScaleNormal="85" zoomScaleSheetLayoutView="80" workbookViewId="0">
      <selection activeCell="F7" sqref="F7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AGOSTO/2023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0" customFormat="1" ht="150">
      <c r="A7" s="11" t="s">
        <v>15</v>
      </c>
      <c r="B7" s="12">
        <v>1</v>
      </c>
      <c r="C7" s="12">
        <v>2037069000115</v>
      </c>
      <c r="D7" s="13" t="s">
        <v>16</v>
      </c>
      <c r="E7" s="14" t="s">
        <v>17</v>
      </c>
      <c r="F7" s="15" t="s">
        <v>18</v>
      </c>
      <c r="G7" s="16">
        <v>45140</v>
      </c>
      <c r="H7" s="17" t="s">
        <v>19</v>
      </c>
      <c r="I7" s="18">
        <v>59583.32</v>
      </c>
      <c r="J7" s="19">
        <v>45140</v>
      </c>
      <c r="K7" s="13" t="s">
        <v>20</v>
      </c>
      <c r="L7" s="18">
        <f>49156.23+2979.17+893.75+6554.17</f>
        <v>59583.32</v>
      </c>
      <c r="M7" s="17" t="s">
        <v>21</v>
      </c>
    </row>
    <row r="8" spans="1:13" s="20" customFormat="1" ht="105">
      <c r="A8" s="11" t="s">
        <v>15</v>
      </c>
      <c r="B8" s="12">
        <v>2</v>
      </c>
      <c r="C8" s="12">
        <v>7273545000110</v>
      </c>
      <c r="D8" s="13" t="s">
        <v>22</v>
      </c>
      <c r="E8" s="14" t="s">
        <v>23</v>
      </c>
      <c r="F8" s="15" t="s">
        <v>24</v>
      </c>
      <c r="G8" s="16">
        <v>45140</v>
      </c>
      <c r="H8" s="17" t="s">
        <v>25</v>
      </c>
      <c r="I8" s="18">
        <v>6400</v>
      </c>
      <c r="J8" s="19">
        <v>45140</v>
      </c>
      <c r="K8" s="13" t="s">
        <v>20</v>
      </c>
      <c r="L8" s="18">
        <f>6080+320</f>
        <v>6400</v>
      </c>
      <c r="M8" s="17" t="s">
        <v>26</v>
      </c>
    </row>
    <row r="9" spans="1:13" s="20" customFormat="1" ht="120">
      <c r="A9" s="11" t="s">
        <v>15</v>
      </c>
      <c r="B9" s="12">
        <v>3</v>
      </c>
      <c r="C9" s="12">
        <v>8329433000105</v>
      </c>
      <c r="D9" s="13" t="s">
        <v>27</v>
      </c>
      <c r="E9" s="14" t="s">
        <v>28</v>
      </c>
      <c r="F9" s="15" t="s">
        <v>29</v>
      </c>
      <c r="G9" s="16">
        <v>45141</v>
      </c>
      <c r="H9" s="17" t="s">
        <v>30</v>
      </c>
      <c r="I9" s="18">
        <v>4350</v>
      </c>
      <c r="J9" s="19">
        <v>45145</v>
      </c>
      <c r="K9" s="13" t="s">
        <v>20</v>
      </c>
      <c r="L9" s="18">
        <v>4350</v>
      </c>
      <c r="M9" s="17" t="s">
        <v>31</v>
      </c>
    </row>
    <row r="10" spans="1:13" s="20" customFormat="1" ht="120">
      <c r="A10" s="11" t="s">
        <v>15</v>
      </c>
      <c r="B10" s="12">
        <v>4</v>
      </c>
      <c r="C10" s="12">
        <v>8329433000105</v>
      </c>
      <c r="D10" s="13" t="s">
        <v>27</v>
      </c>
      <c r="E10" s="14" t="s">
        <v>32</v>
      </c>
      <c r="F10" s="15" t="s">
        <v>33</v>
      </c>
      <c r="G10" s="16">
        <v>45141</v>
      </c>
      <c r="H10" s="17" t="s">
        <v>34</v>
      </c>
      <c r="I10" s="21">
        <v>500</v>
      </c>
      <c r="J10" s="19">
        <v>45145</v>
      </c>
      <c r="K10" s="13" t="s">
        <v>20</v>
      </c>
      <c r="L10" s="21">
        <v>500</v>
      </c>
      <c r="M10" s="17" t="s">
        <v>31</v>
      </c>
    </row>
    <row r="11" spans="1:13" s="20" customFormat="1" ht="120">
      <c r="A11" s="11" t="s">
        <v>15</v>
      </c>
      <c r="B11" s="12">
        <v>5</v>
      </c>
      <c r="C11" s="12">
        <v>26605545000115</v>
      </c>
      <c r="D11" s="13" t="s">
        <v>35</v>
      </c>
      <c r="E11" s="14" t="s">
        <v>36</v>
      </c>
      <c r="F11" s="15" t="s">
        <v>37</v>
      </c>
      <c r="G11" s="16">
        <v>45141</v>
      </c>
      <c r="H11" s="17" t="s">
        <v>38</v>
      </c>
      <c r="I11" s="21">
        <v>16980</v>
      </c>
      <c r="J11" s="19">
        <v>45145</v>
      </c>
      <c r="K11" s="13" t="s">
        <v>20</v>
      </c>
      <c r="L11" s="21">
        <v>16980</v>
      </c>
      <c r="M11" s="17" t="s">
        <v>39</v>
      </c>
    </row>
    <row r="12" spans="1:13" s="20" customFormat="1" ht="135">
      <c r="A12" s="11" t="s">
        <v>15</v>
      </c>
      <c r="B12" s="12">
        <v>6</v>
      </c>
      <c r="C12" s="12">
        <v>18422603000147</v>
      </c>
      <c r="D12" s="13" t="s">
        <v>40</v>
      </c>
      <c r="E12" s="14" t="s">
        <v>41</v>
      </c>
      <c r="F12" s="15" t="s">
        <v>42</v>
      </c>
      <c r="G12" s="16">
        <v>45141</v>
      </c>
      <c r="H12" s="17" t="s">
        <v>43</v>
      </c>
      <c r="I12" s="21">
        <v>6200</v>
      </c>
      <c r="J12" s="19">
        <v>45145</v>
      </c>
      <c r="K12" s="13" t="s">
        <v>20</v>
      </c>
      <c r="L12" s="21">
        <f>6107+93</f>
        <v>6200</v>
      </c>
      <c r="M12" s="17" t="s">
        <v>44</v>
      </c>
    </row>
    <row r="13" spans="1:13" s="20" customFormat="1" ht="150">
      <c r="A13" s="11" t="s">
        <v>15</v>
      </c>
      <c r="B13" s="12">
        <v>7</v>
      </c>
      <c r="C13" s="12">
        <v>18422603000147</v>
      </c>
      <c r="D13" s="13" t="s">
        <v>40</v>
      </c>
      <c r="E13" s="14" t="s">
        <v>45</v>
      </c>
      <c r="F13" s="15" t="s">
        <v>46</v>
      </c>
      <c r="G13" s="16">
        <v>45141</v>
      </c>
      <c r="H13" s="17" t="s">
        <v>47</v>
      </c>
      <c r="I13" s="21">
        <v>449.22</v>
      </c>
      <c r="J13" s="19">
        <v>45145</v>
      </c>
      <c r="K13" s="13" t="s">
        <v>20</v>
      </c>
      <c r="L13" s="18">
        <f>420.02+22.46+6.74</f>
        <v>449.21999999999997</v>
      </c>
      <c r="M13" s="17" t="s">
        <v>44</v>
      </c>
    </row>
    <row r="14" spans="1:13" s="20" customFormat="1" ht="135">
      <c r="A14" s="11" t="s">
        <v>15</v>
      </c>
      <c r="B14" s="12">
        <v>8</v>
      </c>
      <c r="C14" s="12">
        <v>5926726000173</v>
      </c>
      <c r="D14" s="13" t="s">
        <v>48</v>
      </c>
      <c r="E14" s="14" t="s">
        <v>49</v>
      </c>
      <c r="F14" s="15" t="s">
        <v>50</v>
      </c>
      <c r="G14" s="16">
        <v>45142</v>
      </c>
      <c r="H14" s="17" t="s">
        <v>51</v>
      </c>
      <c r="I14" s="18">
        <v>10783.33</v>
      </c>
      <c r="J14" s="19">
        <v>45145</v>
      </c>
      <c r="K14" s="13" t="s">
        <v>20</v>
      </c>
      <c r="L14" s="18">
        <f>10621.58+161.75</f>
        <v>10783.33</v>
      </c>
      <c r="M14" s="17" t="s">
        <v>52</v>
      </c>
    </row>
    <row r="15" spans="1:13" s="20" customFormat="1" ht="120">
      <c r="A15" s="11" t="s">
        <v>15</v>
      </c>
      <c r="B15" s="12">
        <v>9</v>
      </c>
      <c r="C15" s="12">
        <v>4301769000109</v>
      </c>
      <c r="D15" s="13" t="s">
        <v>53</v>
      </c>
      <c r="E15" s="14" t="s">
        <v>54</v>
      </c>
      <c r="F15" s="22" t="s">
        <v>55</v>
      </c>
      <c r="G15" s="16">
        <v>45142</v>
      </c>
      <c r="H15" s="17" t="s">
        <v>56</v>
      </c>
      <c r="I15" s="21">
        <v>7205.13</v>
      </c>
      <c r="J15" s="19">
        <v>45145</v>
      </c>
      <c r="K15" s="13" t="s">
        <v>20</v>
      </c>
      <c r="L15" s="21">
        <v>7205.13</v>
      </c>
      <c r="M15" s="17" t="s">
        <v>57</v>
      </c>
    </row>
    <row r="16" spans="1:13" s="20" customFormat="1" ht="120">
      <c r="A16" s="11" t="s">
        <v>15</v>
      </c>
      <c r="B16" s="12">
        <v>10</v>
      </c>
      <c r="C16" s="12">
        <v>35486862000150</v>
      </c>
      <c r="D16" s="13" t="s">
        <v>58</v>
      </c>
      <c r="E16" s="14" t="s">
        <v>59</v>
      </c>
      <c r="F16" s="15" t="s">
        <v>60</v>
      </c>
      <c r="G16" s="16">
        <v>45142</v>
      </c>
      <c r="H16" s="17" t="s">
        <v>61</v>
      </c>
      <c r="I16" s="21">
        <v>4404.16</v>
      </c>
      <c r="J16" s="19">
        <v>45145</v>
      </c>
      <c r="K16" s="13" t="s">
        <v>20</v>
      </c>
      <c r="L16" s="18">
        <f>4183.95+220.21</f>
        <v>4404.16</v>
      </c>
      <c r="M16" s="17" t="s">
        <v>62</v>
      </c>
    </row>
    <row r="17" spans="1:13" s="20" customFormat="1" ht="135">
      <c r="A17" s="11" t="s">
        <v>15</v>
      </c>
      <c r="B17" s="12">
        <v>11</v>
      </c>
      <c r="C17" s="23">
        <v>33179565000137</v>
      </c>
      <c r="D17" s="13" t="s">
        <v>63</v>
      </c>
      <c r="E17" s="14" t="s">
        <v>64</v>
      </c>
      <c r="F17" s="15" t="s">
        <v>65</v>
      </c>
      <c r="G17" s="16">
        <v>45142</v>
      </c>
      <c r="H17" s="17" t="s">
        <v>66</v>
      </c>
      <c r="I17" s="21">
        <v>248.92</v>
      </c>
      <c r="J17" s="19">
        <v>45145</v>
      </c>
      <c r="K17" s="13" t="s">
        <v>20</v>
      </c>
      <c r="L17" s="21">
        <v>248.92</v>
      </c>
      <c r="M17" s="17" t="s">
        <v>67</v>
      </c>
    </row>
    <row r="18" spans="1:13" s="20" customFormat="1" ht="135">
      <c r="A18" s="11" t="s">
        <v>15</v>
      </c>
      <c r="B18" s="12">
        <v>12</v>
      </c>
      <c r="C18" s="23">
        <v>33179565000137</v>
      </c>
      <c r="D18" s="13" t="s">
        <v>63</v>
      </c>
      <c r="E18" s="24" t="s">
        <v>68</v>
      </c>
      <c r="F18" s="15" t="s">
        <v>69</v>
      </c>
      <c r="G18" s="16">
        <v>45142</v>
      </c>
      <c r="H18" s="17" t="s">
        <v>70</v>
      </c>
      <c r="I18" s="18">
        <v>32169.49</v>
      </c>
      <c r="J18" s="19">
        <v>45145</v>
      </c>
      <c r="K18" s="13" t="s">
        <v>20</v>
      </c>
      <c r="L18" s="18">
        <v>32169.49</v>
      </c>
      <c r="M18" s="17" t="s">
        <v>67</v>
      </c>
    </row>
    <row r="19" spans="1:13" s="20" customFormat="1" ht="90">
      <c r="A19" s="11" t="s">
        <v>15</v>
      </c>
      <c r="B19" s="12">
        <v>13</v>
      </c>
      <c r="C19" s="23">
        <v>10181964000137</v>
      </c>
      <c r="D19" s="13" t="s">
        <v>71</v>
      </c>
      <c r="E19" s="14" t="s">
        <v>72</v>
      </c>
      <c r="F19" s="22" t="s">
        <v>73</v>
      </c>
      <c r="G19" s="16">
        <v>45142</v>
      </c>
      <c r="H19" s="17" t="s">
        <v>74</v>
      </c>
      <c r="I19" s="21">
        <v>108134.12</v>
      </c>
      <c r="J19" s="16">
        <v>45145</v>
      </c>
      <c r="K19" s="13" t="s">
        <v>20</v>
      </c>
      <c r="L19" s="21">
        <v>108134.12</v>
      </c>
      <c r="M19" s="17" t="s">
        <v>75</v>
      </c>
    </row>
    <row r="20" spans="1:13" s="20" customFormat="1" ht="75">
      <c r="A20" s="11" t="s">
        <v>15</v>
      </c>
      <c r="B20" s="12">
        <v>14</v>
      </c>
      <c r="C20" s="23">
        <v>7439885000179</v>
      </c>
      <c r="D20" s="13" t="s">
        <v>76</v>
      </c>
      <c r="E20" s="25" t="s">
        <v>77</v>
      </c>
      <c r="F20" s="26" t="s">
        <v>78</v>
      </c>
      <c r="G20" s="16">
        <v>45142</v>
      </c>
      <c r="H20" s="17" t="s">
        <v>79</v>
      </c>
      <c r="I20" s="18">
        <v>10200</v>
      </c>
      <c r="J20" s="19">
        <v>45145</v>
      </c>
      <c r="K20" s="13" t="s">
        <v>20</v>
      </c>
      <c r="L20" s="18">
        <f>9996+204</f>
        <v>10200</v>
      </c>
      <c r="M20" s="17" t="s">
        <v>80</v>
      </c>
    </row>
    <row r="21" spans="1:13" s="20" customFormat="1" ht="135">
      <c r="A21" s="11" t="s">
        <v>15</v>
      </c>
      <c r="B21" s="12">
        <v>15</v>
      </c>
      <c r="C21" s="27">
        <v>9461647000195</v>
      </c>
      <c r="D21" s="13" t="s">
        <v>81</v>
      </c>
      <c r="E21" s="25" t="s">
        <v>82</v>
      </c>
      <c r="F21" s="26" t="s">
        <v>83</v>
      </c>
      <c r="G21" s="16">
        <v>45146</v>
      </c>
      <c r="H21" s="17" t="s">
        <v>84</v>
      </c>
      <c r="I21" s="18">
        <v>1770</v>
      </c>
      <c r="J21" s="19">
        <v>45153</v>
      </c>
      <c r="K21" s="13" t="s">
        <v>20</v>
      </c>
      <c r="L21" s="18">
        <v>1770</v>
      </c>
      <c r="M21" s="17" t="s">
        <v>85</v>
      </c>
    </row>
    <row r="22" spans="1:13" s="20" customFormat="1" ht="135">
      <c r="A22" s="11" t="s">
        <v>15</v>
      </c>
      <c r="B22" s="12">
        <v>16</v>
      </c>
      <c r="C22" s="27">
        <v>9461647000195</v>
      </c>
      <c r="D22" s="13" t="s">
        <v>81</v>
      </c>
      <c r="E22" s="28" t="s">
        <v>86</v>
      </c>
      <c r="F22" s="15" t="s">
        <v>87</v>
      </c>
      <c r="G22" s="16">
        <v>45146</v>
      </c>
      <c r="H22" s="17" t="s">
        <v>88</v>
      </c>
      <c r="I22" s="21">
        <v>176</v>
      </c>
      <c r="J22" s="16">
        <v>45153</v>
      </c>
      <c r="K22" s="13" t="s">
        <v>20</v>
      </c>
      <c r="L22" s="21">
        <v>176</v>
      </c>
      <c r="M22" s="17" t="s">
        <v>85</v>
      </c>
    </row>
    <row r="23" spans="1:13" s="20" customFormat="1" ht="135">
      <c r="A23" s="11" t="s">
        <v>15</v>
      </c>
      <c r="B23" s="12">
        <v>17</v>
      </c>
      <c r="C23" s="27">
        <v>9461647000195</v>
      </c>
      <c r="D23" s="13" t="s">
        <v>81</v>
      </c>
      <c r="E23" s="28" t="s">
        <v>89</v>
      </c>
      <c r="F23" s="15" t="s">
        <v>90</v>
      </c>
      <c r="G23" s="16">
        <v>45146</v>
      </c>
      <c r="H23" s="17" t="s">
        <v>91</v>
      </c>
      <c r="I23" s="18">
        <v>176</v>
      </c>
      <c r="J23" s="16">
        <v>45153</v>
      </c>
      <c r="K23" s="13" t="s">
        <v>20</v>
      </c>
      <c r="L23" s="18">
        <v>176</v>
      </c>
      <c r="M23" s="17" t="s">
        <v>85</v>
      </c>
    </row>
    <row r="24" spans="1:13" s="20" customFormat="1" ht="135">
      <c r="A24" s="11" t="s">
        <v>15</v>
      </c>
      <c r="B24" s="12">
        <v>18</v>
      </c>
      <c r="C24" s="27">
        <v>9461647000195</v>
      </c>
      <c r="D24" s="13" t="s">
        <v>81</v>
      </c>
      <c r="E24" s="25" t="s">
        <v>92</v>
      </c>
      <c r="F24" s="15" t="s">
        <v>93</v>
      </c>
      <c r="G24" s="16">
        <v>45146</v>
      </c>
      <c r="H24" s="17" t="s">
        <v>94</v>
      </c>
      <c r="I24" s="21">
        <v>44</v>
      </c>
      <c r="J24" s="16">
        <v>45153</v>
      </c>
      <c r="K24" s="13" t="s">
        <v>20</v>
      </c>
      <c r="L24" s="21">
        <v>44</v>
      </c>
      <c r="M24" s="17" t="s">
        <v>85</v>
      </c>
    </row>
    <row r="25" spans="1:13" s="20" customFormat="1" ht="135">
      <c r="A25" s="11" t="s">
        <v>15</v>
      </c>
      <c r="B25" s="12">
        <v>19</v>
      </c>
      <c r="C25" s="27">
        <v>9461647000195</v>
      </c>
      <c r="D25" s="13" t="s">
        <v>81</v>
      </c>
      <c r="E25" s="25" t="s">
        <v>95</v>
      </c>
      <c r="F25" s="15" t="s">
        <v>96</v>
      </c>
      <c r="G25" s="16">
        <v>45146</v>
      </c>
      <c r="H25" s="17" t="s">
        <v>97</v>
      </c>
      <c r="I25" s="18">
        <v>396</v>
      </c>
      <c r="J25" s="16">
        <v>45153</v>
      </c>
      <c r="K25" s="13" t="s">
        <v>20</v>
      </c>
      <c r="L25" s="18">
        <v>396</v>
      </c>
      <c r="M25" s="17" t="s">
        <v>85</v>
      </c>
    </row>
    <row r="26" spans="1:13" s="20" customFormat="1" ht="135">
      <c r="A26" s="11" t="s">
        <v>15</v>
      </c>
      <c r="B26" s="12">
        <v>20</v>
      </c>
      <c r="C26" s="27">
        <v>9461647000195</v>
      </c>
      <c r="D26" s="13" t="s">
        <v>81</v>
      </c>
      <c r="E26" s="28" t="s">
        <v>98</v>
      </c>
      <c r="F26" s="15" t="s">
        <v>99</v>
      </c>
      <c r="G26" s="16">
        <v>45146</v>
      </c>
      <c r="H26" s="17" t="s">
        <v>100</v>
      </c>
      <c r="I26" s="21">
        <v>836</v>
      </c>
      <c r="J26" s="16">
        <v>45153</v>
      </c>
      <c r="K26" s="13" t="s">
        <v>20</v>
      </c>
      <c r="L26" s="21">
        <v>836</v>
      </c>
      <c r="M26" s="17" t="s">
        <v>85</v>
      </c>
    </row>
    <row r="27" spans="1:13" s="20" customFormat="1" ht="135">
      <c r="A27" s="11" t="s">
        <v>15</v>
      </c>
      <c r="B27" s="12">
        <v>21</v>
      </c>
      <c r="C27" s="27">
        <v>9461647000195</v>
      </c>
      <c r="D27" s="13" t="s">
        <v>81</v>
      </c>
      <c r="E27" s="28" t="s">
        <v>101</v>
      </c>
      <c r="F27" s="15" t="s">
        <v>102</v>
      </c>
      <c r="G27" s="16">
        <v>45146</v>
      </c>
      <c r="H27" s="17" t="s">
        <v>103</v>
      </c>
      <c r="I27" s="29">
        <v>5672</v>
      </c>
      <c r="J27" s="16">
        <v>45153</v>
      </c>
      <c r="K27" s="13" t="s">
        <v>20</v>
      </c>
      <c r="L27" s="29">
        <v>5672</v>
      </c>
      <c r="M27" s="17" t="s">
        <v>85</v>
      </c>
    </row>
    <row r="28" spans="1:13" s="20" customFormat="1" ht="120">
      <c r="A28" s="11" t="s">
        <v>15</v>
      </c>
      <c r="B28" s="12">
        <v>22</v>
      </c>
      <c r="C28" s="12">
        <v>8703044000190</v>
      </c>
      <c r="D28" s="13" t="s">
        <v>104</v>
      </c>
      <c r="E28" s="28" t="s">
        <v>105</v>
      </c>
      <c r="F28" s="15" t="s">
        <v>106</v>
      </c>
      <c r="G28" s="16">
        <v>45147</v>
      </c>
      <c r="H28" s="17" t="s">
        <v>107</v>
      </c>
      <c r="I28" s="29">
        <v>5000</v>
      </c>
      <c r="J28" s="16">
        <v>45153</v>
      </c>
      <c r="K28" s="13" t="s">
        <v>20</v>
      </c>
      <c r="L28" s="29">
        <v>5000</v>
      </c>
      <c r="M28" s="17" t="s">
        <v>108</v>
      </c>
    </row>
    <row r="29" spans="1:13" s="20" customFormat="1" ht="135">
      <c r="A29" s="11" t="s">
        <v>15</v>
      </c>
      <c r="B29" s="12">
        <v>23</v>
      </c>
      <c r="C29" s="12">
        <v>604122000197</v>
      </c>
      <c r="D29" s="30" t="s">
        <v>109</v>
      </c>
      <c r="E29" s="14" t="s">
        <v>110</v>
      </c>
      <c r="F29" s="15" t="s">
        <v>111</v>
      </c>
      <c r="G29" s="16">
        <v>45147</v>
      </c>
      <c r="H29" s="17" t="s">
        <v>112</v>
      </c>
      <c r="I29" s="29">
        <v>333368.39</v>
      </c>
      <c r="J29" s="16">
        <v>45153</v>
      </c>
      <c r="K29" s="13" t="s">
        <v>20</v>
      </c>
      <c r="L29" s="29">
        <v>333368.39</v>
      </c>
      <c r="M29" s="17" t="s">
        <v>113</v>
      </c>
    </row>
    <row r="30" spans="1:13" s="20" customFormat="1" ht="105">
      <c r="A30" s="11" t="s">
        <v>15</v>
      </c>
      <c r="B30" s="12">
        <v>24</v>
      </c>
      <c r="C30" s="12">
        <v>76535764000143</v>
      </c>
      <c r="D30" s="13" t="s">
        <v>114</v>
      </c>
      <c r="E30" s="14" t="s">
        <v>115</v>
      </c>
      <c r="F30" s="22" t="s">
        <v>116</v>
      </c>
      <c r="G30" s="16">
        <v>45147</v>
      </c>
      <c r="H30" s="17" t="s">
        <v>117</v>
      </c>
      <c r="I30" s="18">
        <v>145.65</v>
      </c>
      <c r="J30" s="16">
        <v>45153</v>
      </c>
      <c r="K30" s="13" t="s">
        <v>20</v>
      </c>
      <c r="L30" s="18">
        <v>145.65</v>
      </c>
      <c r="M30" s="17" t="s">
        <v>118</v>
      </c>
    </row>
    <row r="31" spans="1:13" s="20" customFormat="1" ht="105">
      <c r="A31" s="11" t="s">
        <v>15</v>
      </c>
      <c r="B31" s="12">
        <v>25</v>
      </c>
      <c r="C31" s="12">
        <v>76535764000143</v>
      </c>
      <c r="D31" s="13" t="s">
        <v>114</v>
      </c>
      <c r="E31" s="14" t="s">
        <v>119</v>
      </c>
      <c r="F31" s="22" t="s">
        <v>120</v>
      </c>
      <c r="G31" s="16">
        <v>45147</v>
      </c>
      <c r="H31" s="17" t="s">
        <v>121</v>
      </c>
      <c r="I31" s="18">
        <v>3031.19</v>
      </c>
      <c r="J31" s="16">
        <v>45153</v>
      </c>
      <c r="K31" s="13" t="s">
        <v>20</v>
      </c>
      <c r="L31" s="18">
        <v>3031.19</v>
      </c>
      <c r="M31" s="17" t="s">
        <v>122</v>
      </c>
    </row>
    <row r="32" spans="1:13" s="20" customFormat="1" ht="120">
      <c r="A32" s="11" t="s">
        <v>15</v>
      </c>
      <c r="B32" s="12">
        <v>26</v>
      </c>
      <c r="C32" s="12">
        <v>26605545000115</v>
      </c>
      <c r="D32" s="13" t="s">
        <v>35</v>
      </c>
      <c r="E32" s="14" t="s">
        <v>123</v>
      </c>
      <c r="F32" s="15" t="s">
        <v>124</v>
      </c>
      <c r="G32" s="16">
        <v>45147</v>
      </c>
      <c r="H32" s="17" t="s">
        <v>125</v>
      </c>
      <c r="I32" s="21">
        <v>45500</v>
      </c>
      <c r="J32" s="16">
        <v>45153</v>
      </c>
      <c r="K32" s="13" t="s">
        <v>20</v>
      </c>
      <c r="L32" s="21">
        <v>45500</v>
      </c>
      <c r="M32" s="17" t="s">
        <v>126</v>
      </c>
    </row>
    <row r="33" spans="1:13" s="20" customFormat="1" ht="120">
      <c r="A33" s="11" t="s">
        <v>15</v>
      </c>
      <c r="B33" s="12">
        <v>27</v>
      </c>
      <c r="C33" s="12">
        <v>26605545000115</v>
      </c>
      <c r="D33" s="30" t="s">
        <v>35</v>
      </c>
      <c r="E33" s="24" t="s">
        <v>127</v>
      </c>
      <c r="F33" s="26" t="s">
        <v>124</v>
      </c>
      <c r="G33" s="16">
        <v>45147</v>
      </c>
      <c r="H33" s="17" t="s">
        <v>128</v>
      </c>
      <c r="I33" s="18">
        <v>3900</v>
      </c>
      <c r="J33" s="16">
        <v>45153</v>
      </c>
      <c r="K33" s="13" t="s">
        <v>20</v>
      </c>
      <c r="L33" s="18">
        <v>3900</v>
      </c>
      <c r="M33" s="17" t="s">
        <v>126</v>
      </c>
    </row>
    <row r="34" spans="1:13" s="20" customFormat="1" ht="120">
      <c r="A34" s="11" t="s">
        <v>15</v>
      </c>
      <c r="B34" s="12">
        <v>28</v>
      </c>
      <c r="C34" s="12">
        <v>26605545000115</v>
      </c>
      <c r="D34" s="13" t="s">
        <v>35</v>
      </c>
      <c r="E34" s="14" t="s">
        <v>129</v>
      </c>
      <c r="F34" s="15" t="s">
        <v>130</v>
      </c>
      <c r="G34" s="16">
        <v>45147</v>
      </c>
      <c r="H34" s="17" t="s">
        <v>131</v>
      </c>
      <c r="I34" s="18">
        <v>22750</v>
      </c>
      <c r="J34" s="16">
        <v>45153</v>
      </c>
      <c r="K34" s="13" t="s">
        <v>20</v>
      </c>
      <c r="L34" s="18">
        <v>22750</v>
      </c>
      <c r="M34" s="17" t="s">
        <v>132</v>
      </c>
    </row>
    <row r="35" spans="1:13" s="20" customFormat="1" ht="120">
      <c r="A35" s="11" t="s">
        <v>15</v>
      </c>
      <c r="B35" s="12">
        <v>29</v>
      </c>
      <c r="C35" s="12">
        <v>26605545000115</v>
      </c>
      <c r="D35" s="13" t="s">
        <v>35</v>
      </c>
      <c r="E35" s="14" t="s">
        <v>133</v>
      </c>
      <c r="F35" s="15" t="s">
        <v>130</v>
      </c>
      <c r="G35" s="16">
        <v>45147</v>
      </c>
      <c r="H35" s="17" t="s">
        <v>134</v>
      </c>
      <c r="I35" s="18">
        <v>1950</v>
      </c>
      <c r="J35" s="16">
        <v>45153</v>
      </c>
      <c r="K35" s="13" t="s">
        <v>20</v>
      </c>
      <c r="L35" s="18">
        <v>1950</v>
      </c>
      <c r="M35" s="17" t="s">
        <v>132</v>
      </c>
    </row>
    <row r="36" spans="1:13" s="20" customFormat="1" ht="120">
      <c r="A36" s="11" t="s">
        <v>15</v>
      </c>
      <c r="B36" s="12">
        <v>30</v>
      </c>
      <c r="C36" s="12">
        <v>26605545000115</v>
      </c>
      <c r="D36" s="13" t="s">
        <v>35</v>
      </c>
      <c r="E36" s="14" t="s">
        <v>135</v>
      </c>
      <c r="F36" s="15" t="s">
        <v>136</v>
      </c>
      <c r="G36" s="16">
        <v>45147</v>
      </c>
      <c r="H36" s="17" t="s">
        <v>137</v>
      </c>
      <c r="I36" s="21">
        <v>35000</v>
      </c>
      <c r="J36" s="16">
        <v>45153</v>
      </c>
      <c r="K36" s="13" t="s">
        <v>20</v>
      </c>
      <c r="L36" s="21">
        <f>33250+1750</f>
        <v>35000</v>
      </c>
      <c r="M36" s="17" t="s">
        <v>138</v>
      </c>
    </row>
    <row r="37" spans="1:13" s="20" customFormat="1" ht="120">
      <c r="A37" s="11" t="s">
        <v>15</v>
      </c>
      <c r="B37" s="12">
        <v>31</v>
      </c>
      <c r="C37" s="27">
        <v>7273545000110</v>
      </c>
      <c r="D37" s="13" t="s">
        <v>22</v>
      </c>
      <c r="E37" s="24" t="s">
        <v>139</v>
      </c>
      <c r="F37" s="26" t="s">
        <v>140</v>
      </c>
      <c r="G37" s="16">
        <v>45147</v>
      </c>
      <c r="H37" s="17" t="s">
        <v>141</v>
      </c>
      <c r="I37" s="18">
        <v>28250</v>
      </c>
      <c r="J37" s="19">
        <v>45153</v>
      </c>
      <c r="K37" s="13" t="s">
        <v>20</v>
      </c>
      <c r="L37" s="18">
        <f>26837.5+1412.5</f>
        <v>28250</v>
      </c>
      <c r="M37" s="17" t="s">
        <v>142</v>
      </c>
    </row>
    <row r="38" spans="1:13" s="20" customFormat="1" ht="105">
      <c r="A38" s="11" t="s">
        <v>15</v>
      </c>
      <c r="B38" s="12">
        <v>32</v>
      </c>
      <c r="C38" s="13">
        <v>82845322000104</v>
      </c>
      <c r="D38" s="30" t="s">
        <v>143</v>
      </c>
      <c r="E38" s="24" t="s">
        <v>144</v>
      </c>
      <c r="F38" s="26" t="s">
        <v>145</v>
      </c>
      <c r="G38" s="16">
        <v>45153</v>
      </c>
      <c r="H38" s="17" t="s">
        <v>146</v>
      </c>
      <c r="I38" s="18">
        <v>62047.66</v>
      </c>
      <c r="J38" s="16">
        <v>45153</v>
      </c>
      <c r="K38" s="13" t="s">
        <v>20</v>
      </c>
      <c r="L38" s="18">
        <f>2978.29+59069.37</f>
        <v>62047.66</v>
      </c>
      <c r="M38" s="17" t="s">
        <v>147</v>
      </c>
    </row>
    <row r="39" spans="1:13" s="20" customFormat="1" ht="120">
      <c r="A39" s="11" t="s">
        <v>15</v>
      </c>
      <c r="B39" s="12">
        <v>33</v>
      </c>
      <c r="C39" s="12">
        <v>82845322000104</v>
      </c>
      <c r="D39" s="13" t="s">
        <v>143</v>
      </c>
      <c r="E39" s="14" t="s">
        <v>148</v>
      </c>
      <c r="F39" s="15" t="s">
        <v>149</v>
      </c>
      <c r="G39" s="16">
        <v>45153</v>
      </c>
      <c r="H39" s="17" t="s">
        <v>150</v>
      </c>
      <c r="I39" s="18">
        <v>109488.83</v>
      </c>
      <c r="J39" s="16">
        <v>45153</v>
      </c>
      <c r="K39" s="13" t="s">
        <v>20</v>
      </c>
      <c r="L39" s="18">
        <f>5255.46+104233.37</f>
        <v>109488.83</v>
      </c>
      <c r="M39" s="17" t="s">
        <v>151</v>
      </c>
    </row>
    <row r="40" spans="1:13" s="20" customFormat="1" ht="120">
      <c r="A40" s="11" t="s">
        <v>15</v>
      </c>
      <c r="B40" s="12">
        <v>34</v>
      </c>
      <c r="C40" s="12">
        <v>82845322000104</v>
      </c>
      <c r="D40" s="13" t="s">
        <v>143</v>
      </c>
      <c r="E40" s="14" t="s">
        <v>152</v>
      </c>
      <c r="F40" s="15" t="s">
        <v>153</v>
      </c>
      <c r="G40" s="16">
        <v>45153</v>
      </c>
      <c r="H40" s="17" t="s">
        <v>154</v>
      </c>
      <c r="I40" s="18">
        <v>95097.53</v>
      </c>
      <c r="J40" s="16">
        <v>45153</v>
      </c>
      <c r="K40" s="13" t="s">
        <v>20</v>
      </c>
      <c r="L40" s="18">
        <f>4564.68+90532.85</f>
        <v>95097.53</v>
      </c>
      <c r="M40" s="17" t="s">
        <v>155</v>
      </c>
    </row>
    <row r="41" spans="1:13" s="20" customFormat="1" ht="105">
      <c r="A41" s="11" t="s">
        <v>15</v>
      </c>
      <c r="B41" s="12">
        <v>35</v>
      </c>
      <c r="C41" s="12">
        <v>82845322000104</v>
      </c>
      <c r="D41" s="13" t="s">
        <v>143</v>
      </c>
      <c r="E41" s="14" t="s">
        <v>156</v>
      </c>
      <c r="F41" s="15" t="s">
        <v>157</v>
      </c>
      <c r="G41" s="16">
        <v>45153</v>
      </c>
      <c r="H41" s="17" t="s">
        <v>158</v>
      </c>
      <c r="I41" s="21">
        <v>51220.97</v>
      </c>
      <c r="J41" s="16">
        <v>45153</v>
      </c>
      <c r="K41" s="13" t="s">
        <v>20</v>
      </c>
      <c r="L41" s="21">
        <f>48762.36+2458.61</f>
        <v>51220.97</v>
      </c>
      <c r="M41" s="17" t="s">
        <v>159</v>
      </c>
    </row>
    <row r="42" spans="1:13" s="20" customFormat="1" ht="105">
      <c r="A42" s="11" t="s">
        <v>15</v>
      </c>
      <c r="B42" s="12">
        <v>36</v>
      </c>
      <c r="C42" s="12">
        <v>5340639000130</v>
      </c>
      <c r="D42" s="13" t="s">
        <v>160</v>
      </c>
      <c r="E42" s="24" t="s">
        <v>161</v>
      </c>
      <c r="F42" s="26" t="s">
        <v>162</v>
      </c>
      <c r="G42" s="16">
        <v>45153</v>
      </c>
      <c r="H42" s="17" t="s">
        <v>163</v>
      </c>
      <c r="I42" s="18">
        <v>1419.96</v>
      </c>
      <c r="J42" s="16">
        <v>45153</v>
      </c>
      <c r="K42" s="13" t="s">
        <v>20</v>
      </c>
      <c r="L42" s="18">
        <v>1419.96</v>
      </c>
      <c r="M42" s="17" t="s">
        <v>164</v>
      </c>
    </row>
    <row r="43" spans="1:13" s="20" customFormat="1" ht="120">
      <c r="A43" s="11" t="s">
        <v>15</v>
      </c>
      <c r="B43" s="12">
        <v>37</v>
      </c>
      <c r="C43" s="12">
        <v>5340639000130</v>
      </c>
      <c r="D43" s="13" t="s">
        <v>160</v>
      </c>
      <c r="E43" s="24" t="s">
        <v>165</v>
      </c>
      <c r="F43" s="26" t="s">
        <v>166</v>
      </c>
      <c r="G43" s="16">
        <v>45153</v>
      </c>
      <c r="H43" s="17" t="s">
        <v>167</v>
      </c>
      <c r="I43" s="18">
        <v>12991.46</v>
      </c>
      <c r="J43" s="16">
        <v>45153</v>
      </c>
      <c r="K43" s="13" t="s">
        <v>20</v>
      </c>
      <c r="L43" s="18">
        <v>12991.46</v>
      </c>
      <c r="M43" s="17" t="s">
        <v>164</v>
      </c>
    </row>
    <row r="44" spans="1:13" s="20" customFormat="1" ht="150">
      <c r="A44" s="11" t="s">
        <v>15</v>
      </c>
      <c r="B44" s="12">
        <v>38</v>
      </c>
      <c r="C44" s="12">
        <v>2037069000115</v>
      </c>
      <c r="D44" s="13" t="s">
        <v>16</v>
      </c>
      <c r="E44" s="24" t="s">
        <v>168</v>
      </c>
      <c r="F44" s="26" t="s">
        <v>169</v>
      </c>
      <c r="G44" s="16">
        <v>45156</v>
      </c>
      <c r="H44" s="17" t="s">
        <v>170</v>
      </c>
      <c r="I44" s="18">
        <v>59583.32</v>
      </c>
      <c r="J44" s="16">
        <v>45156</v>
      </c>
      <c r="K44" s="13" t="s">
        <v>20</v>
      </c>
      <c r="L44" s="18">
        <f>49334.99+2979.17+714.99</f>
        <v>53029.149999999994</v>
      </c>
      <c r="M44" s="17" t="s">
        <v>171</v>
      </c>
    </row>
    <row r="45" spans="1:13" s="20" customFormat="1" ht="120">
      <c r="A45" s="11" t="s">
        <v>15</v>
      </c>
      <c r="B45" s="12">
        <v>39</v>
      </c>
      <c r="C45" s="12">
        <v>34028316000375</v>
      </c>
      <c r="D45" s="13" t="s">
        <v>172</v>
      </c>
      <c r="E45" s="24" t="s">
        <v>173</v>
      </c>
      <c r="F45" s="31" t="s">
        <v>174</v>
      </c>
      <c r="G45" s="16">
        <v>45156</v>
      </c>
      <c r="H45" s="17" t="s">
        <v>175</v>
      </c>
      <c r="I45" s="21">
        <v>6032.29</v>
      </c>
      <c r="J45" s="16">
        <v>45156</v>
      </c>
      <c r="K45" s="13" t="s">
        <v>20</v>
      </c>
      <c r="L45" s="21">
        <v>6032.29</v>
      </c>
      <c r="M45" s="17" t="s">
        <v>176</v>
      </c>
    </row>
    <row r="46" spans="1:13" s="20" customFormat="1" ht="105">
      <c r="A46" s="11" t="s">
        <v>15</v>
      </c>
      <c r="B46" s="12">
        <v>40</v>
      </c>
      <c r="C46" s="12">
        <v>12891300000197</v>
      </c>
      <c r="D46" s="13" t="s">
        <v>177</v>
      </c>
      <c r="E46" s="24" t="s">
        <v>178</v>
      </c>
      <c r="F46" s="26" t="s">
        <v>179</v>
      </c>
      <c r="G46" s="16">
        <v>45156</v>
      </c>
      <c r="H46" s="17" t="s">
        <v>180</v>
      </c>
      <c r="I46" s="18">
        <v>263166.84000000003</v>
      </c>
      <c r="J46" s="16">
        <v>45156</v>
      </c>
      <c r="K46" s="13" t="s">
        <v>20</v>
      </c>
      <c r="L46" s="18">
        <f>224284.33+13158.34+3158</f>
        <v>240600.66999999998</v>
      </c>
      <c r="M46" s="17" t="s">
        <v>181</v>
      </c>
    </row>
    <row r="47" spans="1:13" ht="120">
      <c r="A47" s="11" t="s">
        <v>15</v>
      </c>
      <c r="B47" s="12">
        <v>41</v>
      </c>
      <c r="C47" s="27">
        <v>18422603000147</v>
      </c>
      <c r="D47" s="13" t="s">
        <v>40</v>
      </c>
      <c r="E47" s="24" t="s">
        <v>182</v>
      </c>
      <c r="F47" s="26" t="s">
        <v>183</v>
      </c>
      <c r="G47" s="16">
        <v>45159</v>
      </c>
      <c r="H47" s="17" t="s">
        <v>184</v>
      </c>
      <c r="I47" s="18">
        <v>6200</v>
      </c>
      <c r="J47" s="19">
        <v>45159</v>
      </c>
      <c r="K47" s="13" t="s">
        <v>20</v>
      </c>
      <c r="L47" s="18">
        <f>5902.4+297.6</f>
        <v>6200</v>
      </c>
      <c r="M47" s="17" t="s">
        <v>185</v>
      </c>
    </row>
    <row r="48" spans="1:13" s="20" customFormat="1" ht="135">
      <c r="A48" s="11" t="s">
        <v>15</v>
      </c>
      <c r="B48" s="12">
        <v>42</v>
      </c>
      <c r="C48" s="12">
        <v>4406195000125</v>
      </c>
      <c r="D48" s="13" t="s">
        <v>186</v>
      </c>
      <c r="E48" s="24" t="s">
        <v>187</v>
      </c>
      <c r="F48" s="31" t="s">
        <v>188</v>
      </c>
      <c r="G48" s="16">
        <v>45160</v>
      </c>
      <c r="H48" s="17" t="s">
        <v>189</v>
      </c>
      <c r="I48" s="18">
        <v>239.86</v>
      </c>
      <c r="J48" s="16">
        <v>45162</v>
      </c>
      <c r="K48" s="13" t="s">
        <v>20</v>
      </c>
      <c r="L48" s="18">
        <v>239.86</v>
      </c>
      <c r="M48" s="17" t="s">
        <v>190</v>
      </c>
    </row>
    <row r="49" spans="1:13" s="20" customFormat="1" ht="135">
      <c r="A49" s="11" t="s">
        <v>15</v>
      </c>
      <c r="B49" s="12">
        <v>43</v>
      </c>
      <c r="C49" s="12">
        <v>4406195000125</v>
      </c>
      <c r="D49" s="13" t="s">
        <v>186</v>
      </c>
      <c r="E49" s="14" t="s">
        <v>191</v>
      </c>
      <c r="F49" s="22" t="s">
        <v>192</v>
      </c>
      <c r="G49" s="16">
        <v>45160</v>
      </c>
      <c r="H49" s="17" t="s">
        <v>193</v>
      </c>
      <c r="I49" s="18">
        <v>135.54</v>
      </c>
      <c r="J49" s="16">
        <v>45162</v>
      </c>
      <c r="K49" s="13" t="s">
        <v>20</v>
      </c>
      <c r="L49" s="18">
        <v>135.54</v>
      </c>
      <c r="M49" s="17" t="s">
        <v>190</v>
      </c>
    </row>
    <row r="50" spans="1:13" s="20" customFormat="1" ht="135">
      <c r="A50" s="11" t="s">
        <v>15</v>
      </c>
      <c r="B50" s="12">
        <v>44</v>
      </c>
      <c r="C50" s="12">
        <v>4406195000125</v>
      </c>
      <c r="D50" s="13" t="s">
        <v>186</v>
      </c>
      <c r="E50" s="14" t="s">
        <v>194</v>
      </c>
      <c r="F50" s="22" t="s">
        <v>195</v>
      </c>
      <c r="G50" s="16">
        <v>45160</v>
      </c>
      <c r="H50" s="17" t="s">
        <v>189</v>
      </c>
      <c r="I50" s="21">
        <v>183.17</v>
      </c>
      <c r="J50" s="16">
        <v>45162</v>
      </c>
      <c r="K50" s="13" t="s">
        <v>20</v>
      </c>
      <c r="L50" s="21">
        <v>183.17</v>
      </c>
      <c r="M50" s="17" t="s">
        <v>190</v>
      </c>
    </row>
    <row r="51" spans="1:13" s="20" customFormat="1" ht="135">
      <c r="A51" s="11" t="s">
        <v>15</v>
      </c>
      <c r="B51" s="12">
        <v>45</v>
      </c>
      <c r="C51" s="12">
        <v>4406195000125</v>
      </c>
      <c r="D51" s="13" t="s">
        <v>186</v>
      </c>
      <c r="E51" s="14" t="s">
        <v>196</v>
      </c>
      <c r="F51" s="22" t="s">
        <v>197</v>
      </c>
      <c r="G51" s="16">
        <v>45160</v>
      </c>
      <c r="H51" s="17" t="s">
        <v>198</v>
      </c>
      <c r="I51" s="18">
        <v>60.63</v>
      </c>
      <c r="J51" s="16">
        <v>45162</v>
      </c>
      <c r="K51" s="13" t="s">
        <v>20</v>
      </c>
      <c r="L51" s="18">
        <v>60.63</v>
      </c>
      <c r="M51" s="17" t="s">
        <v>190</v>
      </c>
    </row>
    <row r="52" spans="1:13" s="20" customFormat="1" ht="135">
      <c r="A52" s="11" t="s">
        <v>15</v>
      </c>
      <c r="B52" s="12">
        <v>46</v>
      </c>
      <c r="C52" s="12">
        <v>4406195000125</v>
      </c>
      <c r="D52" s="13" t="s">
        <v>186</v>
      </c>
      <c r="E52" s="14" t="s">
        <v>199</v>
      </c>
      <c r="F52" s="22" t="s">
        <v>200</v>
      </c>
      <c r="G52" s="16">
        <v>45160</v>
      </c>
      <c r="H52" s="17" t="s">
        <v>201</v>
      </c>
      <c r="I52" s="18">
        <v>115.09</v>
      </c>
      <c r="J52" s="16">
        <v>45162</v>
      </c>
      <c r="K52" s="13" t="s">
        <v>20</v>
      </c>
      <c r="L52" s="18">
        <v>115.09</v>
      </c>
      <c r="M52" s="17" t="s">
        <v>190</v>
      </c>
    </row>
    <row r="53" spans="1:13" s="20" customFormat="1" ht="105">
      <c r="A53" s="11" t="s">
        <v>15</v>
      </c>
      <c r="B53" s="12">
        <v>47</v>
      </c>
      <c r="C53" s="12">
        <v>4407920000180</v>
      </c>
      <c r="D53" s="13" t="s">
        <v>202</v>
      </c>
      <c r="E53" s="14" t="s">
        <v>203</v>
      </c>
      <c r="F53" s="15" t="s">
        <v>204</v>
      </c>
      <c r="G53" s="16">
        <v>45160</v>
      </c>
      <c r="H53" s="17" t="s">
        <v>205</v>
      </c>
      <c r="I53" s="18">
        <v>20333.830000000002</v>
      </c>
      <c r="J53" s="16">
        <v>45162</v>
      </c>
      <c r="K53" s="13" t="s">
        <v>20</v>
      </c>
      <c r="L53" s="18">
        <f>18341.12+1016.69+976.02</f>
        <v>20333.829999999998</v>
      </c>
      <c r="M53" s="17" t="s">
        <v>206</v>
      </c>
    </row>
    <row r="54" spans="1:13" s="20" customFormat="1" ht="120">
      <c r="A54" s="11" t="s">
        <v>15</v>
      </c>
      <c r="B54" s="12">
        <v>48</v>
      </c>
      <c r="C54" s="12">
        <v>2593165000140</v>
      </c>
      <c r="D54" s="13" t="s">
        <v>207</v>
      </c>
      <c r="E54" s="14" t="s">
        <v>208</v>
      </c>
      <c r="F54" s="15" t="s">
        <v>209</v>
      </c>
      <c r="G54" s="16">
        <v>45160</v>
      </c>
      <c r="H54" s="17" t="s">
        <v>210</v>
      </c>
      <c r="I54" s="18">
        <v>96900</v>
      </c>
      <c r="J54" s="16">
        <v>45162</v>
      </c>
      <c r="K54" s="13" t="s">
        <v>20</v>
      </c>
      <c r="L54" s="18">
        <f>92248.8+4651.2</f>
        <v>96900</v>
      </c>
      <c r="M54" s="17" t="s">
        <v>211</v>
      </c>
    </row>
    <row r="55" spans="1:13" s="20" customFormat="1" ht="105">
      <c r="A55" s="11" t="s">
        <v>15</v>
      </c>
      <c r="B55" s="12">
        <v>49</v>
      </c>
      <c r="C55" s="12">
        <v>11379887000197</v>
      </c>
      <c r="D55" s="13" t="s">
        <v>212</v>
      </c>
      <c r="E55" s="14" t="s">
        <v>213</v>
      </c>
      <c r="F55" s="15" t="s">
        <v>214</v>
      </c>
      <c r="G55" s="16">
        <v>45160</v>
      </c>
      <c r="H55" s="17" t="s">
        <v>215</v>
      </c>
      <c r="I55" s="18">
        <v>1854.95</v>
      </c>
      <c r="J55" s="16">
        <v>45162</v>
      </c>
      <c r="K55" s="13" t="s">
        <v>20</v>
      </c>
      <c r="L55" s="18">
        <v>1854.95</v>
      </c>
      <c r="M55" s="17" t="s">
        <v>216</v>
      </c>
    </row>
    <row r="56" spans="1:13" s="20" customFormat="1" ht="120">
      <c r="A56" s="11" t="s">
        <v>15</v>
      </c>
      <c r="B56" s="12">
        <v>50</v>
      </c>
      <c r="C56" s="12">
        <v>8584308000133</v>
      </c>
      <c r="D56" s="13" t="s">
        <v>217</v>
      </c>
      <c r="E56" s="14" t="s">
        <v>218</v>
      </c>
      <c r="F56" s="15" t="s">
        <v>219</v>
      </c>
      <c r="G56" s="16">
        <v>45160</v>
      </c>
      <c r="H56" s="17" t="s">
        <v>220</v>
      </c>
      <c r="I56" s="18">
        <v>1100</v>
      </c>
      <c r="J56" s="16">
        <v>45162</v>
      </c>
      <c r="K56" s="13" t="s">
        <v>20</v>
      </c>
      <c r="L56" s="18">
        <f>1045+55</f>
        <v>1100</v>
      </c>
      <c r="M56" s="17" t="s">
        <v>221</v>
      </c>
    </row>
    <row r="57" spans="1:13" s="20" customFormat="1" ht="135">
      <c r="A57" s="11" t="s">
        <v>15</v>
      </c>
      <c r="B57" s="12">
        <v>51</v>
      </c>
      <c r="C57" s="12">
        <v>12715889000172</v>
      </c>
      <c r="D57" s="13" t="s">
        <v>222</v>
      </c>
      <c r="E57" s="14" t="s">
        <v>223</v>
      </c>
      <c r="F57" s="22" t="s">
        <v>224</v>
      </c>
      <c r="G57" s="16">
        <v>45161</v>
      </c>
      <c r="H57" s="17" t="s">
        <v>225</v>
      </c>
      <c r="I57" s="18">
        <v>4589.45</v>
      </c>
      <c r="J57" s="16">
        <v>45162</v>
      </c>
      <c r="K57" s="13" t="s">
        <v>20</v>
      </c>
      <c r="L57" s="18">
        <f>4359.98+229.47</f>
        <v>4589.45</v>
      </c>
      <c r="M57" s="17" t="s">
        <v>226</v>
      </c>
    </row>
    <row r="58" spans="1:13" s="20" customFormat="1" ht="105">
      <c r="A58" s="11" t="s">
        <v>15</v>
      </c>
      <c r="B58" s="12">
        <v>52</v>
      </c>
      <c r="C58" s="12">
        <v>4407920000180</v>
      </c>
      <c r="D58" s="13" t="s">
        <v>202</v>
      </c>
      <c r="E58" s="14" t="s">
        <v>227</v>
      </c>
      <c r="F58" s="15" t="s">
        <v>228</v>
      </c>
      <c r="G58" s="16">
        <v>45161</v>
      </c>
      <c r="H58" s="17" t="s">
        <v>229</v>
      </c>
      <c r="I58" s="18">
        <v>3400.38</v>
      </c>
      <c r="J58" s="16">
        <v>45162</v>
      </c>
      <c r="K58" s="13" t="s">
        <v>20</v>
      </c>
      <c r="L58" s="18">
        <f>3067.14+170.02+163.22</f>
        <v>3400.3799999999997</v>
      </c>
      <c r="M58" s="17" t="s">
        <v>230</v>
      </c>
    </row>
    <row r="59" spans="1:13" s="20" customFormat="1" ht="105">
      <c r="A59" s="11" t="s">
        <v>15</v>
      </c>
      <c r="B59" s="12">
        <v>53</v>
      </c>
      <c r="C59" s="12">
        <v>4320180000140</v>
      </c>
      <c r="D59" s="13" t="s">
        <v>231</v>
      </c>
      <c r="E59" s="14" t="s">
        <v>232</v>
      </c>
      <c r="F59" s="22" t="s">
        <v>233</v>
      </c>
      <c r="G59" s="16">
        <v>45162</v>
      </c>
      <c r="H59" s="17" t="s">
        <v>234</v>
      </c>
      <c r="I59" s="18">
        <v>127</v>
      </c>
      <c r="J59" s="16">
        <v>45162</v>
      </c>
      <c r="K59" s="13" t="s">
        <v>20</v>
      </c>
      <c r="L59" s="18">
        <v>127</v>
      </c>
      <c r="M59" s="17" t="s">
        <v>235</v>
      </c>
    </row>
    <row r="60" spans="1:13" s="20" customFormat="1" ht="105">
      <c r="A60" s="11" t="s">
        <v>15</v>
      </c>
      <c r="B60" s="12">
        <v>54</v>
      </c>
      <c r="C60" s="12">
        <v>7244008000223</v>
      </c>
      <c r="D60" s="13" t="s">
        <v>236</v>
      </c>
      <c r="E60" s="14" t="s">
        <v>237</v>
      </c>
      <c r="F60" s="15" t="s">
        <v>238</v>
      </c>
      <c r="G60" s="16">
        <v>45162</v>
      </c>
      <c r="H60" s="17" t="s">
        <v>239</v>
      </c>
      <c r="I60" s="18">
        <v>9000</v>
      </c>
      <c r="J60" s="16">
        <v>45162</v>
      </c>
      <c r="K60" s="13" t="s">
        <v>20</v>
      </c>
      <c r="L60" s="18">
        <f>8568+432</f>
        <v>9000</v>
      </c>
      <c r="M60" s="17" t="s">
        <v>240</v>
      </c>
    </row>
    <row r="61" spans="1:13" s="20" customFormat="1" ht="105">
      <c r="A61" s="11" t="s">
        <v>15</v>
      </c>
      <c r="B61" s="12">
        <v>55</v>
      </c>
      <c r="C61" s="12">
        <v>76535764000143</v>
      </c>
      <c r="D61" s="13" t="s">
        <v>114</v>
      </c>
      <c r="E61" s="14" t="s">
        <v>241</v>
      </c>
      <c r="F61" s="22" t="s">
        <v>242</v>
      </c>
      <c r="G61" s="16">
        <v>45166</v>
      </c>
      <c r="H61" s="17" t="s">
        <v>243</v>
      </c>
      <c r="I61" s="18">
        <v>9131.5499999999993</v>
      </c>
      <c r="J61" s="16">
        <v>45166</v>
      </c>
      <c r="K61" s="13" t="s">
        <v>20</v>
      </c>
      <c r="L61" s="18">
        <f>8693.24+438.31</f>
        <v>9131.5499999999993</v>
      </c>
      <c r="M61" s="17" t="s">
        <v>244</v>
      </c>
    </row>
    <row r="62" spans="1:13" s="20" customFormat="1" ht="135">
      <c r="A62" s="11" t="s">
        <v>15</v>
      </c>
      <c r="B62" s="12">
        <v>56</v>
      </c>
      <c r="C62" s="12">
        <v>76535764000143</v>
      </c>
      <c r="D62" s="13" t="s">
        <v>114</v>
      </c>
      <c r="E62" s="14" t="s">
        <v>245</v>
      </c>
      <c r="F62" s="22" t="s">
        <v>242</v>
      </c>
      <c r="G62" s="16">
        <v>45166</v>
      </c>
      <c r="H62" s="17" t="s">
        <v>246</v>
      </c>
      <c r="I62" s="18">
        <v>3344.42</v>
      </c>
      <c r="J62" s="16">
        <v>45166</v>
      </c>
      <c r="K62" s="13" t="s">
        <v>20</v>
      </c>
      <c r="L62" s="18">
        <f>3183.89+160.53</f>
        <v>3344.42</v>
      </c>
      <c r="M62" s="17" t="s">
        <v>244</v>
      </c>
    </row>
    <row r="63" spans="1:13" s="20" customFormat="1" ht="105">
      <c r="A63" s="11" t="s">
        <v>15</v>
      </c>
      <c r="B63" s="12">
        <v>57</v>
      </c>
      <c r="C63" s="12">
        <v>76535764000143</v>
      </c>
      <c r="D63" s="13" t="s">
        <v>114</v>
      </c>
      <c r="E63" s="14" t="s">
        <v>247</v>
      </c>
      <c r="F63" s="22" t="s">
        <v>248</v>
      </c>
      <c r="G63" s="16">
        <v>45166</v>
      </c>
      <c r="H63" s="17" t="s">
        <v>249</v>
      </c>
      <c r="I63" s="18">
        <v>13610.97</v>
      </c>
      <c r="J63" s="16">
        <v>45166</v>
      </c>
      <c r="K63" s="13" t="s">
        <v>20</v>
      </c>
      <c r="L63" s="18">
        <f>653.33+12957.64</f>
        <v>13610.97</v>
      </c>
      <c r="M63" s="17" t="s">
        <v>250</v>
      </c>
    </row>
    <row r="64" spans="1:13" s="20" customFormat="1" ht="120">
      <c r="A64" s="11" t="s">
        <v>15</v>
      </c>
      <c r="B64" s="12">
        <v>58</v>
      </c>
      <c r="C64" s="12">
        <v>4818076000180</v>
      </c>
      <c r="D64" s="13" t="s">
        <v>251</v>
      </c>
      <c r="E64" s="28" t="s">
        <v>252</v>
      </c>
      <c r="F64" s="22" t="s">
        <v>253</v>
      </c>
      <c r="G64" s="16">
        <v>45169</v>
      </c>
      <c r="H64" s="17" t="s">
        <v>254</v>
      </c>
      <c r="I64" s="18">
        <v>3500</v>
      </c>
      <c r="J64" s="19" t="s">
        <v>255</v>
      </c>
      <c r="K64" s="13" t="s">
        <v>20</v>
      </c>
      <c r="L64" s="19" t="s">
        <v>255</v>
      </c>
      <c r="M64" s="17" t="s">
        <v>256</v>
      </c>
    </row>
    <row r="65" spans="1:13" s="20" customFormat="1" ht="120">
      <c r="A65" s="11" t="s">
        <v>15</v>
      </c>
      <c r="B65" s="12">
        <v>59</v>
      </c>
      <c r="C65" s="12">
        <v>33608308000173</v>
      </c>
      <c r="D65" s="13" t="s">
        <v>257</v>
      </c>
      <c r="E65" s="14" t="s">
        <v>258</v>
      </c>
      <c r="F65" s="22" t="s">
        <v>259</v>
      </c>
      <c r="G65" s="16">
        <v>45169</v>
      </c>
      <c r="H65" s="17" t="s">
        <v>260</v>
      </c>
      <c r="I65" s="18">
        <v>147.68</v>
      </c>
      <c r="J65" s="19" t="s">
        <v>255</v>
      </c>
      <c r="K65" s="13" t="s">
        <v>20</v>
      </c>
      <c r="L65" s="19" t="s">
        <v>255</v>
      </c>
      <c r="M65" s="17" t="s">
        <v>261</v>
      </c>
    </row>
    <row r="66" spans="1:13" s="20" customFormat="1" ht="105">
      <c r="A66" s="11" t="s">
        <v>15</v>
      </c>
      <c r="B66" s="12">
        <v>60</v>
      </c>
      <c r="C66" s="12">
        <v>5340639000130</v>
      </c>
      <c r="D66" s="13" t="s">
        <v>160</v>
      </c>
      <c r="E66" s="14" t="s">
        <v>262</v>
      </c>
      <c r="F66" s="15" t="s">
        <v>263</v>
      </c>
      <c r="G66" s="16">
        <v>45169</v>
      </c>
      <c r="H66" s="17" t="s">
        <v>264</v>
      </c>
      <c r="I66" s="18">
        <v>2922.73</v>
      </c>
      <c r="J66" s="19" t="s">
        <v>255</v>
      </c>
      <c r="K66" s="13" t="s">
        <v>20</v>
      </c>
      <c r="L66" s="19" t="s">
        <v>255</v>
      </c>
      <c r="M66" s="17" t="s">
        <v>265</v>
      </c>
    </row>
    <row r="67" spans="1:13" s="20" customFormat="1" ht="120">
      <c r="A67" s="11" t="s">
        <v>15</v>
      </c>
      <c r="B67" s="12">
        <v>61</v>
      </c>
      <c r="C67" s="12">
        <v>5340639000130</v>
      </c>
      <c r="D67" s="13" t="s">
        <v>160</v>
      </c>
      <c r="E67" s="14" t="s">
        <v>266</v>
      </c>
      <c r="F67" s="15" t="s">
        <v>267</v>
      </c>
      <c r="G67" s="16">
        <v>45169</v>
      </c>
      <c r="H67" s="17" t="s">
        <v>268</v>
      </c>
      <c r="I67" s="18">
        <v>7147.06</v>
      </c>
      <c r="J67" s="19" t="s">
        <v>255</v>
      </c>
      <c r="K67" s="13" t="s">
        <v>20</v>
      </c>
      <c r="L67" s="19" t="s">
        <v>255</v>
      </c>
      <c r="M67" s="17" t="s">
        <v>265</v>
      </c>
    </row>
    <row r="68" spans="1:13" s="20" customFormat="1" ht="75">
      <c r="A68" s="11" t="s">
        <v>15</v>
      </c>
      <c r="B68" s="12">
        <v>62</v>
      </c>
      <c r="C68" s="12">
        <v>5340639000130</v>
      </c>
      <c r="D68" s="13" t="s">
        <v>160</v>
      </c>
      <c r="E68" s="14" t="s">
        <v>269</v>
      </c>
      <c r="F68" s="15" t="s">
        <v>270</v>
      </c>
      <c r="G68" s="16">
        <v>45169</v>
      </c>
      <c r="H68" s="17" t="s">
        <v>271</v>
      </c>
      <c r="I68" s="18">
        <v>1178.21</v>
      </c>
      <c r="J68" s="19" t="s">
        <v>255</v>
      </c>
      <c r="K68" s="13" t="s">
        <v>20</v>
      </c>
      <c r="L68" s="19" t="s">
        <v>255</v>
      </c>
      <c r="M68" s="17" t="s">
        <v>272</v>
      </c>
    </row>
    <row r="69" spans="1:13" s="20" customFormat="1" ht="120">
      <c r="A69" s="11" t="s">
        <v>15</v>
      </c>
      <c r="B69" s="12">
        <v>63</v>
      </c>
      <c r="C69" s="12">
        <v>5340639000130</v>
      </c>
      <c r="D69" s="13" t="s">
        <v>160</v>
      </c>
      <c r="E69" s="14" t="s">
        <v>273</v>
      </c>
      <c r="F69" s="15" t="s">
        <v>274</v>
      </c>
      <c r="G69" s="16">
        <v>45169</v>
      </c>
      <c r="H69" s="17" t="s">
        <v>275</v>
      </c>
      <c r="I69" s="18">
        <v>5783.13</v>
      </c>
      <c r="J69" s="19" t="s">
        <v>255</v>
      </c>
      <c r="K69" s="13" t="s">
        <v>20</v>
      </c>
      <c r="L69" s="19" t="s">
        <v>255</v>
      </c>
      <c r="M69" s="17" t="s">
        <v>272</v>
      </c>
    </row>
    <row r="70" spans="1:13" s="20" customFormat="1" ht="90">
      <c r="A70" s="11" t="s">
        <v>15</v>
      </c>
      <c r="B70" s="12">
        <v>64</v>
      </c>
      <c r="C70" s="12">
        <v>35486862000150</v>
      </c>
      <c r="D70" s="13" t="s">
        <v>58</v>
      </c>
      <c r="E70" s="14" t="s">
        <v>276</v>
      </c>
      <c r="F70" s="15" t="s">
        <v>277</v>
      </c>
      <c r="G70" s="16">
        <v>45169</v>
      </c>
      <c r="H70" s="17" t="s">
        <v>278</v>
      </c>
      <c r="I70" s="18">
        <v>4404.16</v>
      </c>
      <c r="J70" s="19" t="s">
        <v>255</v>
      </c>
      <c r="K70" s="13" t="s">
        <v>20</v>
      </c>
      <c r="L70" s="19" t="s">
        <v>255</v>
      </c>
      <c r="M70" s="17" t="s">
        <v>279</v>
      </c>
    </row>
    <row r="71" spans="1:13" s="20" customFormat="1" ht="105">
      <c r="A71" s="11" t="s">
        <v>15</v>
      </c>
      <c r="B71" s="12">
        <v>65</v>
      </c>
      <c r="C71" s="12">
        <v>26605545000115</v>
      </c>
      <c r="D71" s="13" t="s">
        <v>35</v>
      </c>
      <c r="E71" s="14" t="s">
        <v>280</v>
      </c>
      <c r="F71" s="15" t="s">
        <v>281</v>
      </c>
      <c r="G71" s="16">
        <v>45169</v>
      </c>
      <c r="H71" s="17" t="s">
        <v>282</v>
      </c>
      <c r="I71" s="18">
        <v>45500</v>
      </c>
      <c r="J71" s="19" t="s">
        <v>255</v>
      </c>
      <c r="K71" s="13" t="s">
        <v>20</v>
      </c>
      <c r="L71" s="19" t="s">
        <v>255</v>
      </c>
      <c r="M71" s="17" t="s">
        <v>283</v>
      </c>
    </row>
    <row r="72" spans="1:13" s="20" customFormat="1" ht="105">
      <c r="A72" s="11" t="s">
        <v>15</v>
      </c>
      <c r="B72" s="12">
        <v>66</v>
      </c>
      <c r="C72" s="12">
        <v>26605545000115</v>
      </c>
      <c r="D72" s="13" t="s">
        <v>35</v>
      </c>
      <c r="E72" s="14" t="s">
        <v>284</v>
      </c>
      <c r="F72" s="15" t="s">
        <v>281</v>
      </c>
      <c r="G72" s="16">
        <v>45169</v>
      </c>
      <c r="H72" s="17" t="s">
        <v>285</v>
      </c>
      <c r="I72" s="18">
        <v>3900</v>
      </c>
      <c r="J72" s="19" t="s">
        <v>255</v>
      </c>
      <c r="K72" s="13" t="s">
        <v>20</v>
      </c>
      <c r="L72" s="19" t="s">
        <v>255</v>
      </c>
      <c r="M72" s="17" t="s">
        <v>283</v>
      </c>
    </row>
    <row r="73" spans="1:13" ht="15" customHeight="1">
      <c r="A73" s="32" t="s">
        <v>286</v>
      </c>
      <c r="B73" s="32"/>
      <c r="C73" s="32"/>
      <c r="D73" s="4"/>
      <c r="K73" s="33"/>
    </row>
    <row r="74" spans="1:13" ht="15" customHeight="1">
      <c r="A74" s="34" t="str">
        <f>[1]Bens!A32</f>
        <v>Data da última atualização: 11/09/2023</v>
      </c>
      <c r="B74" s="35"/>
      <c r="C74" s="4"/>
      <c r="D74" s="1"/>
    </row>
    <row r="75" spans="1:13" ht="15" customHeight="1">
      <c r="A75" s="36" t="s">
        <v>287</v>
      </c>
      <c r="B75" s="36"/>
      <c r="C75" s="36"/>
      <c r="D75" s="36"/>
    </row>
    <row r="76" spans="1:13" ht="15" customHeight="1">
      <c r="A76" s="36" t="s">
        <v>288</v>
      </c>
      <c r="B76" s="36"/>
      <c r="C76" s="36"/>
      <c r="D76" s="36"/>
    </row>
    <row r="77" spans="1:13" ht="15" customHeight="1">
      <c r="A77" s="37" t="s">
        <v>289</v>
      </c>
      <c r="B77" s="37"/>
      <c r="C77" s="37"/>
      <c r="D77" s="1"/>
    </row>
    <row r="78" spans="1:13" ht="15" customHeight="1"/>
    <row r="79" spans="1:13" ht="15" customHeight="1"/>
    <row r="80" spans="1:1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48.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</sheetData>
  <mergeCells count="5">
    <mergeCell ref="A2:M2"/>
    <mergeCell ref="A3:E3"/>
    <mergeCell ref="A5:L5"/>
    <mergeCell ref="A75:D75"/>
    <mergeCell ref="A76:D76"/>
  </mergeCells>
  <conditionalFormatting sqref="C7:C72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65" r:id="rId1"/>
    <hyperlink ref="F31" r:id="rId2"/>
    <hyperlink ref="F30" r:id="rId3"/>
    <hyperlink ref="F50" r:id="rId4"/>
    <hyperlink ref="F19" r:id="rId5"/>
    <hyperlink ref="F45" r:id="rId6"/>
    <hyperlink ref="F59" r:id="rId7"/>
    <hyperlink ref="F48" r:id="rId8"/>
    <hyperlink ref="F49" r:id="rId9"/>
    <hyperlink ref="F51" r:id="rId10"/>
    <hyperlink ref="F52" r:id="rId11"/>
    <hyperlink ref="F61" r:id="rId12"/>
    <hyperlink ref="F62" r:id="rId13"/>
    <hyperlink ref="F63" r:id="rId14"/>
    <hyperlink ref="F64" r:id="rId15"/>
    <hyperlink ref="E19" r:id="rId16"/>
    <hyperlink ref="E30" r:id="rId17"/>
    <hyperlink ref="E31" r:id="rId18"/>
    <hyperlink ref="E45" r:id="rId19"/>
    <hyperlink ref="E48" r:id="rId20"/>
    <hyperlink ref="E49" r:id="rId21"/>
    <hyperlink ref="E50" r:id="rId22"/>
    <hyperlink ref="E51" r:id="rId23"/>
    <hyperlink ref="E52" r:id="rId24"/>
    <hyperlink ref="E59" r:id="rId25"/>
    <hyperlink ref="E61" r:id="rId26"/>
    <hyperlink ref="E62" r:id="rId27"/>
    <hyperlink ref="E63" r:id="rId28"/>
    <hyperlink ref="E65" r:id="rId29"/>
    <hyperlink ref="F15" r:id="rId30"/>
    <hyperlink ref="E15" r:id="rId31"/>
    <hyperlink ref="F57" r:id="rId32"/>
    <hyperlink ref="E57" r:id="rId33"/>
    <hyperlink ref="E8" r:id="rId34"/>
    <hyperlink ref="E37" r:id="rId35"/>
    <hyperlink ref="F8" r:id="rId36"/>
    <hyperlink ref="F37" r:id="rId37"/>
    <hyperlink ref="F56" r:id="rId38"/>
    <hyperlink ref="E56" r:id="rId39"/>
    <hyperlink ref="E55" r:id="rId40"/>
    <hyperlink ref="F55" r:id="rId41"/>
    <hyperlink ref="F60" r:id="rId42"/>
    <hyperlink ref="E60" r:id="rId43"/>
    <hyperlink ref="E7" r:id="rId44"/>
    <hyperlink ref="E44" r:id="rId45"/>
    <hyperlink ref="F7" r:id="rId46"/>
    <hyperlink ref="F44" r:id="rId47"/>
    <hyperlink ref="F54" r:id="rId48"/>
    <hyperlink ref="E54" r:id="rId49"/>
    <hyperlink ref="E9" r:id="rId50"/>
    <hyperlink ref="E10" r:id="rId51"/>
    <hyperlink ref="F9" r:id="rId52"/>
    <hyperlink ref="F10" r:id="rId53"/>
    <hyperlink ref="E46" r:id="rId54"/>
    <hyperlink ref="F46" r:id="rId55"/>
    <hyperlink ref="F12" r:id="rId56"/>
    <hyperlink ref="F13" r:id="rId57"/>
    <hyperlink ref="F47" r:id="rId58"/>
    <hyperlink ref="E13" r:id="rId59"/>
    <hyperlink ref="E12" r:id="rId60"/>
    <hyperlink ref="E47" r:id="rId61"/>
    <hyperlink ref="E14" r:id="rId62"/>
    <hyperlink ref="F14" r:id="rId63"/>
    <hyperlink ref="F16" r:id="rId64"/>
    <hyperlink ref="F70" r:id="rId65"/>
    <hyperlink ref="E16" r:id="rId66"/>
    <hyperlink ref="E70" r:id="rId67"/>
    <hyperlink ref="E42" r:id="rId68"/>
    <hyperlink ref="E66" r:id="rId69"/>
    <hyperlink ref="E68" r:id="rId70"/>
    <hyperlink ref="E43" r:id="rId71"/>
    <hyperlink ref="E67" r:id="rId72"/>
    <hyperlink ref="E69" r:id="rId73"/>
    <hyperlink ref="F42" r:id="rId74"/>
    <hyperlink ref="F43" r:id="rId75"/>
    <hyperlink ref="F66" r:id="rId76"/>
    <hyperlink ref="F67" r:id="rId77"/>
    <hyperlink ref="F68" r:id="rId78"/>
    <hyperlink ref="F69" r:id="rId79"/>
    <hyperlink ref="F53" r:id="rId80"/>
    <hyperlink ref="F58" r:id="rId81"/>
    <hyperlink ref="E53" r:id="rId82"/>
    <hyperlink ref="E58" r:id="rId83"/>
    <hyperlink ref="F28" r:id="rId84"/>
    <hyperlink ref="E17" r:id="rId85"/>
    <hyperlink ref="E18" r:id="rId86"/>
    <hyperlink ref="F17" r:id="rId87"/>
    <hyperlink ref="F18" r:id="rId88"/>
    <hyperlink ref="F11" r:id="rId89"/>
    <hyperlink ref="F32" r:id="rId90"/>
    <hyperlink ref="F33" r:id="rId91"/>
    <hyperlink ref="F34" r:id="rId92"/>
    <hyperlink ref="F35" r:id="rId93"/>
    <hyperlink ref="F36" r:id="rId94"/>
    <hyperlink ref="F71" r:id="rId95"/>
    <hyperlink ref="F72" r:id="rId96"/>
    <hyperlink ref="E11" r:id="rId97"/>
    <hyperlink ref="E32" r:id="rId98"/>
    <hyperlink ref="E34" r:id="rId99"/>
    <hyperlink ref="E71" r:id="rId100"/>
    <hyperlink ref="E33" r:id="rId101"/>
    <hyperlink ref="E35" r:id="rId102"/>
    <hyperlink ref="E72" r:id="rId103"/>
    <hyperlink ref="E36" r:id="rId104"/>
    <hyperlink ref="E38" r:id="rId105" display="https://www.mpam.mp.br/images/1%C2%BA_TAP_a_CT_n%C2%BA_19-2021_-_MP-PGJ_-_2022.004812_13252.pdf"/>
    <hyperlink ref="E39" r:id="rId106"/>
    <hyperlink ref="E40" r:id="rId107"/>
    <hyperlink ref="E41" r:id="rId108"/>
    <hyperlink ref="F38" r:id="rId109"/>
    <hyperlink ref="F39" r:id="rId110"/>
    <hyperlink ref="F40" r:id="rId111"/>
    <hyperlink ref="F41" r:id="rId112"/>
    <hyperlink ref="F21" r:id="rId113"/>
    <hyperlink ref="F22" r:id="rId114"/>
    <hyperlink ref="F23" r:id="rId115"/>
    <hyperlink ref="F24" r:id="rId116"/>
    <hyperlink ref="F25" r:id="rId117"/>
    <hyperlink ref="F26" r:id="rId118"/>
    <hyperlink ref="F27" r:id="rId119"/>
    <hyperlink ref="F29" r:id="rId120"/>
    <hyperlink ref="E29" r:id="rId121"/>
    <hyperlink ref="F20" r:id="rId122"/>
  </hyperlinks>
  <pageMargins left="0.511811024" right="0.511811024" top="0.78740157499999996" bottom="0.78740157499999996" header="0.31496062000000002" footer="0.31496062000000002"/>
  <pageSetup scale="36" orientation="portrait" r:id="rId123"/>
  <drawing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2023-09-20T13:58:28Z</cp:lastPrinted>
  <dcterms:created xsi:type="dcterms:W3CDTF">2023-09-20T13:57:58Z</dcterms:created>
  <dcterms:modified xsi:type="dcterms:W3CDTF">2023-09-20T13:58:52Z</dcterms:modified>
</cp:coreProperties>
</file>