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<sst xmlns="http://schemas.openxmlformats.org/spreadsheetml/2006/main" count="106" uniqueCount="62">
  <si>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</si>
  <si>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</si>
  <si>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</si>
  <si>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</si>
  <si>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</si>
  <si>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</si>
  <si>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</si>
  <si>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</si>
  <si>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</si>
  <si>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</si>
  <si>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</si>
  <si>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</si>
  <si>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</si>
  <si>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</si>
  <si>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</si>
  <si>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</si>
  <si>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</si>
  <si>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</si>
  <si>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</si>
  <si>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</si>
  <si>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</si>
  <si>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</si>
  <si>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</si>
  <si>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</si>
  <si>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</si>
  <si>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</si>
  <si>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</si>
  <si>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</si>
  <si>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</si>
  <si>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</si>
  <si>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</si>
  <si>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</si>
  <si>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</si>
  <si>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</si>
  <si>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</si>
  <si>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</si>
  <si>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</si>
  <si>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</si>
  <si>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</si>
  <si>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</si>
  <si>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</si>
  <si>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</si>
  <si>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</si>
  <si>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</si>
  <si>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</si>
  <si>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</si>
  <si>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</si>
  <si>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</si>
  <si>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</si>
  <si>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</si>
  <si>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</si>
  <si>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</si>
  <si>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</si>
  <si>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</si>
  <si>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</si>
  <si>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</si>
  <si>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</si>
  <si>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</si>
  <si>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</si>
  <si>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Data da última atualização:  03/06/2020</t>
  </si>
  <si>
    <t>Data da última atualização:03/06/2020</t>
  </si>
  <si>
    <t>MAIO/2020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</si>
</sst>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8" fillId="41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 horizontal="center" vertical="top" wrapText="1"/>
    </xf>
    <xf numFmtId="0" fontId="17" fillId="42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uim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70" zoomScaleNormal="70" zoomScaleSheetLayoutView="70" zoomScalePageLayoutView="0" workbookViewId="0" topLeftCell="A4">
      <pane xSplit="2" ySplit="3" topLeftCell="C34" activePane="bottomRight" state="frozen"/>
      <selection pane="topLeft" activeCell="A4" sqref="A4"/>
      <selection pane="topRight" activeCell="C4" sqref="C4"/>
      <selection pane="bottomLeft" activeCell="A76" sqref="A76"/>
      <selection pane="bottomRight" activeCell="D53" sqref="D53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7" t="s">
        <v>61</v>
      </c>
      <c r="L2" s="37"/>
      <c r="M2" s="37"/>
      <c r="N2" s="37"/>
      <c r="O2" s="37"/>
    </row>
    <row r="3" spans="1:15" ht="28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3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5" customFormat="1" ht="25.5" customHeight="1">
      <c r="A6" s="35"/>
      <c r="B6" s="3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216648000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14222617.180000002</v>
      </c>
      <c r="F7" s="7">
        <f t="shared" si="0"/>
        <v>13966933.589999998</v>
      </c>
      <c r="G7" s="7">
        <f t="shared" si="0"/>
        <v>14154810.28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76492680.67</v>
      </c>
      <c r="P7" s="8"/>
    </row>
    <row r="8" spans="1:15" s="12" customFormat="1" ht="30" customHeight="1">
      <c r="A8" s="10" t="s">
        <v>18</v>
      </c>
      <c r="B8" s="11">
        <v>1060000</v>
      </c>
      <c r="C8" s="11">
        <v>0</v>
      </c>
      <c r="D8" s="11">
        <v>440245.48</v>
      </c>
      <c r="E8" s="11">
        <v>232822.18</v>
      </c>
      <c r="F8" s="11">
        <v>202850.99</v>
      </c>
      <c r="G8" s="11">
        <v>173153.82</v>
      </c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1049072.47</v>
      </c>
    </row>
    <row r="9" spans="1:15" s="12" customFormat="1" ht="30" customHeight="1">
      <c r="A9" s="10" t="s">
        <v>19</v>
      </c>
      <c r="B9" s="11">
        <v>63000</v>
      </c>
      <c r="C9" s="11">
        <v>0</v>
      </c>
      <c r="D9" s="11">
        <v>7796.14</v>
      </c>
      <c r="E9" s="11">
        <v>0</v>
      </c>
      <c r="F9" s="32">
        <v>0</v>
      </c>
      <c r="G9" s="11">
        <v>0</v>
      </c>
      <c r="H9" s="11"/>
      <c r="I9" s="11"/>
      <c r="J9" s="11"/>
      <c r="K9" s="11"/>
      <c r="L9" s="11"/>
      <c r="M9" s="11"/>
      <c r="N9" s="11"/>
      <c r="O9" s="11">
        <f t="shared" si="1"/>
        <v>7796.14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174449000</v>
      </c>
      <c r="C12" s="11">
        <v>38100.39</v>
      </c>
      <c r="D12" s="11">
        <v>25290082.26</v>
      </c>
      <c r="E12" s="11">
        <v>10167662.24</v>
      </c>
      <c r="F12" s="11">
        <v>9573628.29</v>
      </c>
      <c r="G12" s="11">
        <v>10425955.61</v>
      </c>
      <c r="H12" s="11"/>
      <c r="I12" s="11"/>
      <c r="J12" s="11"/>
      <c r="K12" s="11"/>
      <c r="L12" s="11"/>
      <c r="M12" s="11"/>
      <c r="N12" s="11"/>
      <c r="O12" s="11">
        <f t="shared" si="1"/>
        <v>55495428.79</v>
      </c>
    </row>
    <row r="13" spans="1:15" s="15" customFormat="1" ht="30" customHeight="1">
      <c r="A13" s="13" t="s">
        <v>23</v>
      </c>
      <c r="B13" s="14">
        <f>1741000+26171000</f>
        <v>27912000</v>
      </c>
      <c r="C13" s="14">
        <v>0</v>
      </c>
      <c r="D13" s="14">
        <f>202559.96+5779249.34</f>
        <v>5981809.3</v>
      </c>
      <c r="E13" s="14">
        <f>162187.89+2419368.66</f>
        <v>2581556.5500000003</v>
      </c>
      <c r="F13" s="14">
        <f>2890973.59+149953.09</f>
        <v>3040926.6799999997</v>
      </c>
      <c r="G13" s="14">
        <f>157533.12+2463032.22</f>
        <v>2620565.3400000003</v>
      </c>
      <c r="H13" s="14"/>
      <c r="I13" s="14"/>
      <c r="J13" s="14"/>
      <c r="K13" s="14"/>
      <c r="L13" s="14"/>
      <c r="M13" s="14"/>
      <c r="N13" s="14"/>
      <c r="O13" s="14">
        <f t="shared" si="1"/>
        <v>14224857.87</v>
      </c>
    </row>
    <row r="14" spans="1:15" s="15" customFormat="1" ht="30" customHeight="1">
      <c r="A14" s="13" t="s">
        <v>24</v>
      </c>
      <c r="B14" s="11">
        <v>9411000</v>
      </c>
      <c r="C14" s="14">
        <v>0</v>
      </c>
      <c r="D14" s="14">
        <v>2315220.49</v>
      </c>
      <c r="E14" s="14">
        <v>1109978.56</v>
      </c>
      <c r="F14" s="11">
        <v>1034586.96</v>
      </c>
      <c r="G14" s="14">
        <v>865108.54</v>
      </c>
      <c r="H14" s="14"/>
      <c r="I14" s="14"/>
      <c r="J14" s="14"/>
      <c r="K14" s="14"/>
      <c r="L14" s="14"/>
      <c r="M14" s="14"/>
      <c r="N14" s="14"/>
      <c r="O14" s="14">
        <f t="shared" si="1"/>
        <v>5324894.55</v>
      </c>
    </row>
    <row r="15" spans="1:15" s="12" customFormat="1" ht="30" customHeight="1">
      <c r="A15" s="10" t="s">
        <v>25</v>
      </c>
      <c r="B15" s="11">
        <v>1301000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350000</v>
      </c>
      <c r="C16" s="11">
        <v>10011.96</v>
      </c>
      <c r="D16" s="11">
        <v>32920.93</v>
      </c>
      <c r="E16" s="11">
        <v>64197.65</v>
      </c>
      <c r="F16" s="11">
        <v>7000</v>
      </c>
      <c r="G16" s="11">
        <v>7000</v>
      </c>
      <c r="H16" s="11"/>
      <c r="I16" s="11"/>
      <c r="J16" s="11"/>
      <c r="K16" s="11"/>
      <c r="L16" s="11"/>
      <c r="M16" s="11"/>
      <c r="N16" s="11"/>
      <c r="O16" s="14">
        <f t="shared" si="1"/>
        <v>121130.54000000001</v>
      </c>
    </row>
    <row r="17" spans="1:15" s="12" customFormat="1" ht="30" customHeight="1">
      <c r="A17" s="10" t="s">
        <v>27</v>
      </c>
      <c r="B17" s="11">
        <v>1200000</v>
      </c>
      <c r="C17" s="11">
        <v>0</v>
      </c>
      <c r="D17" s="11">
        <v>32132.67</v>
      </c>
      <c r="E17" s="11">
        <v>66400</v>
      </c>
      <c r="F17" s="11">
        <v>107940.67</v>
      </c>
      <c r="G17" s="11">
        <v>63026.97</v>
      </c>
      <c r="H17" s="11"/>
      <c r="I17" s="11"/>
      <c r="J17" s="11"/>
      <c r="K17" s="11"/>
      <c r="L17" s="11"/>
      <c r="M17" s="11"/>
      <c r="N17" s="11"/>
      <c r="O17" s="11">
        <f t="shared" si="1"/>
        <v>269500.31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58660000</v>
      </c>
      <c r="C20" s="18">
        <f t="shared" si="2"/>
        <v>2258323.96</v>
      </c>
      <c r="D20" s="18">
        <f t="shared" si="2"/>
        <v>6891121.37</v>
      </c>
      <c r="E20" s="18">
        <f t="shared" si="2"/>
        <v>6368555.26</v>
      </c>
      <c r="F20" s="18">
        <f>SUM(F21:F38)</f>
        <v>5598413.76</v>
      </c>
      <c r="G20" s="18">
        <f t="shared" si="2"/>
        <v>5053754.880000001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26170169.23</v>
      </c>
    </row>
    <row r="21" spans="1:15" s="12" customFormat="1" ht="30" customHeight="1">
      <c r="A21" s="10" t="s">
        <v>30</v>
      </c>
      <c r="B21" s="11">
        <v>1519000</v>
      </c>
      <c r="C21" s="11">
        <v>0</v>
      </c>
      <c r="D21" s="11">
        <v>256000</v>
      </c>
      <c r="E21" s="11">
        <v>114000</v>
      </c>
      <c r="F21" s="11">
        <v>0</v>
      </c>
      <c r="G21" s="11">
        <v>256000</v>
      </c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626000</v>
      </c>
    </row>
    <row r="22" spans="1:15" s="12" customFormat="1" ht="30" customHeight="1">
      <c r="A22" s="10" t="s">
        <v>31</v>
      </c>
      <c r="B22" s="11">
        <v>9283000</v>
      </c>
      <c r="C22" s="11">
        <v>607890.74</v>
      </c>
      <c r="D22" s="11">
        <v>1239964.25</v>
      </c>
      <c r="E22" s="11">
        <v>1266601.08</v>
      </c>
      <c r="F22" s="11">
        <v>1281195.13</v>
      </c>
      <c r="G22" s="11">
        <v>1281498.06</v>
      </c>
      <c r="H22" s="11"/>
      <c r="I22" s="11"/>
      <c r="J22" s="11"/>
      <c r="K22" s="11"/>
      <c r="L22" s="11"/>
      <c r="M22" s="11"/>
      <c r="N22" s="11"/>
      <c r="O22" s="11">
        <f t="shared" si="3"/>
        <v>5677149.26</v>
      </c>
    </row>
    <row r="23" spans="1:15" s="12" customFormat="1" ht="30" customHeight="1">
      <c r="A23" s="10" t="s">
        <v>32</v>
      </c>
      <c r="B23" s="11">
        <v>650000</v>
      </c>
      <c r="C23" s="11">
        <v>24584.96</v>
      </c>
      <c r="D23" s="11">
        <v>38011.63</v>
      </c>
      <c r="E23" s="11">
        <v>49836.67</v>
      </c>
      <c r="F23" s="11">
        <v>3856.72</v>
      </c>
      <c r="G23" s="11">
        <v>9159.71</v>
      </c>
      <c r="H23" s="11"/>
      <c r="I23" s="11"/>
      <c r="J23" s="11"/>
      <c r="K23" s="11"/>
      <c r="L23" s="11"/>
      <c r="M23" s="11"/>
      <c r="N23" s="11"/>
      <c r="O23" s="11">
        <f t="shared" si="3"/>
        <v>125449.69</v>
      </c>
    </row>
    <row r="24" spans="1:15" s="12" customFormat="1" ht="30" customHeight="1">
      <c r="A24" s="10" t="s">
        <v>33</v>
      </c>
      <c r="B24" s="11">
        <f>1318000-25000</f>
        <v>1293000</v>
      </c>
      <c r="C24" s="11">
        <v>1000</v>
      </c>
      <c r="D24" s="11">
        <v>28000</v>
      </c>
      <c r="E24" s="11">
        <v>114650.19</v>
      </c>
      <c r="F24" s="11">
        <v>140391.07</v>
      </c>
      <c r="G24" s="11">
        <v>75117.96</v>
      </c>
      <c r="H24" s="11"/>
      <c r="I24" s="11"/>
      <c r="J24" s="11"/>
      <c r="K24" s="11"/>
      <c r="L24" s="11"/>
      <c r="M24" s="11"/>
      <c r="N24" s="11"/>
      <c r="O24" s="11">
        <f t="shared" si="3"/>
        <v>359159.22000000003</v>
      </c>
    </row>
    <row r="25" spans="1:15" s="12" customFormat="1" ht="30" customHeight="1">
      <c r="A25" s="10" t="s">
        <v>34</v>
      </c>
      <c r="B25" s="11">
        <v>20000</v>
      </c>
      <c r="C25" s="11">
        <v>0</v>
      </c>
      <c r="D25" s="11">
        <v>6400</v>
      </c>
      <c r="E25" s="11">
        <v>1050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11"/>
      <c r="O25" s="11">
        <f t="shared" si="3"/>
        <v>7450</v>
      </c>
    </row>
    <row r="26" spans="1:15" s="12" customFormat="1" ht="30" customHeight="1">
      <c r="A26" s="10" t="s">
        <v>35</v>
      </c>
      <c r="B26" s="11">
        <v>10000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700000</v>
      </c>
      <c r="C27" s="11">
        <v>0</v>
      </c>
      <c r="D27" s="11">
        <v>0</v>
      </c>
      <c r="E27" s="11">
        <v>100905.4</v>
      </c>
      <c r="F27" s="11">
        <v>11639.04</v>
      </c>
      <c r="G27" s="11">
        <v>0</v>
      </c>
      <c r="H27" s="11"/>
      <c r="I27" s="11"/>
      <c r="J27" s="11"/>
      <c r="K27" s="11"/>
      <c r="L27" s="11"/>
      <c r="M27" s="11"/>
      <c r="N27" s="11"/>
      <c r="O27" s="11">
        <f t="shared" si="3"/>
        <v>112544.44</v>
      </c>
    </row>
    <row r="28" spans="1:15" s="12" customFormat="1" ht="30" customHeight="1">
      <c r="A28" s="10" t="s">
        <v>37</v>
      </c>
      <c r="B28" s="11">
        <v>270000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f>375912.5-25000</f>
        <v>350912.5</v>
      </c>
      <c r="C29" s="11">
        <v>0</v>
      </c>
      <c r="D29" s="11">
        <v>5382.5</v>
      </c>
      <c r="E29" s="11">
        <v>46479.27</v>
      </c>
      <c r="F29" s="11">
        <v>27382.5</v>
      </c>
      <c r="G29" s="11">
        <v>27982.5</v>
      </c>
      <c r="H29" s="11"/>
      <c r="I29" s="11"/>
      <c r="J29" s="11"/>
      <c r="K29" s="11"/>
      <c r="L29" s="11"/>
      <c r="M29" s="11"/>
      <c r="N29" s="11"/>
      <c r="O29" s="11">
        <f t="shared" si="3"/>
        <v>107226.76999999999</v>
      </c>
    </row>
    <row r="30" spans="1:15" s="12" customFormat="1" ht="30" customHeight="1">
      <c r="A30" s="10" t="s">
        <v>39</v>
      </c>
      <c r="B30" s="11">
        <v>1936000</v>
      </c>
      <c r="C30" s="11">
        <v>0</v>
      </c>
      <c r="D30" s="11">
        <v>161086.07</v>
      </c>
      <c r="E30" s="11">
        <v>0</v>
      </c>
      <c r="F30" s="11">
        <v>161086.07</v>
      </c>
      <c r="G30" s="11">
        <v>161086.07</v>
      </c>
      <c r="H30" s="11"/>
      <c r="I30" s="11"/>
      <c r="J30" s="11"/>
      <c r="K30" s="11"/>
      <c r="L30" s="11"/>
      <c r="M30" s="11"/>
      <c r="N30" s="11"/>
      <c r="O30" s="11">
        <f t="shared" si="3"/>
        <v>483258.21</v>
      </c>
    </row>
    <row r="31" spans="1:15" s="12" customFormat="1" ht="30" customHeight="1">
      <c r="A31" s="10" t="s">
        <v>40</v>
      </c>
      <c r="B31" s="11">
        <f>9043525.12+14934.72</f>
        <v>9058459.84</v>
      </c>
      <c r="C31" s="11">
        <v>92895.79</v>
      </c>
      <c r="D31" s="11">
        <v>449475.93</v>
      </c>
      <c r="E31" s="11">
        <v>762764.36</v>
      </c>
      <c r="F31" s="11">
        <v>618554.06</v>
      </c>
      <c r="G31" s="11">
        <v>410424.25</v>
      </c>
      <c r="H31" s="11"/>
      <c r="I31" s="11"/>
      <c r="J31" s="11"/>
      <c r="K31" s="11"/>
      <c r="L31" s="11"/>
      <c r="M31" s="11"/>
      <c r="N31" s="11"/>
      <c r="O31" s="11">
        <f t="shared" si="3"/>
        <v>2334114.39</v>
      </c>
    </row>
    <row r="32" spans="1:15" s="12" customFormat="1" ht="30" customHeight="1">
      <c r="A32" s="10" t="s">
        <v>41</v>
      </c>
      <c r="B32" s="11">
        <v>4728238.95</v>
      </c>
      <c r="C32" s="11">
        <v>70098.35</v>
      </c>
      <c r="D32" s="11">
        <v>109275.17</v>
      </c>
      <c r="E32" s="11">
        <v>965420.57</v>
      </c>
      <c r="F32" s="11">
        <v>1125093.06</v>
      </c>
      <c r="G32" s="11">
        <v>681290.28</v>
      </c>
      <c r="H32" s="11"/>
      <c r="I32" s="11"/>
      <c r="J32" s="11"/>
      <c r="K32" s="11"/>
      <c r="L32" s="11"/>
      <c r="M32" s="11"/>
      <c r="N32" s="11"/>
      <c r="O32" s="11">
        <f t="shared" si="3"/>
        <v>2951177.4299999997</v>
      </c>
    </row>
    <row r="33" spans="1:15" s="12" customFormat="1" ht="30" customHeight="1">
      <c r="A33" s="10" t="s">
        <v>42</v>
      </c>
      <c r="B33" s="11">
        <v>18000000</v>
      </c>
      <c r="C33" s="11">
        <v>1383645.59</v>
      </c>
      <c r="D33" s="11">
        <v>1398791.03</v>
      </c>
      <c r="E33" s="11">
        <v>1365022.87</v>
      </c>
      <c r="F33" s="11">
        <v>1392068.19</v>
      </c>
      <c r="G33" s="11">
        <v>1393150.03</v>
      </c>
      <c r="H33" s="11"/>
      <c r="I33" s="19"/>
      <c r="J33" s="11"/>
      <c r="K33" s="11"/>
      <c r="L33" s="11"/>
      <c r="M33" s="11"/>
      <c r="N33" s="11"/>
      <c r="O33" s="11">
        <f t="shared" si="3"/>
        <v>6932677.71</v>
      </c>
    </row>
    <row r="34" spans="1:15" s="12" customFormat="1" ht="30" customHeight="1">
      <c r="A34" s="10" t="s">
        <v>43</v>
      </c>
      <c r="B34" s="11">
        <v>49000</v>
      </c>
      <c r="C34" s="11">
        <v>0</v>
      </c>
      <c r="D34" s="11">
        <v>0</v>
      </c>
      <c r="E34" s="11">
        <v>133.16</v>
      </c>
      <c r="F34" s="11">
        <v>839.69</v>
      </c>
      <c r="G34" s="11">
        <v>0</v>
      </c>
      <c r="H34" s="11"/>
      <c r="I34" s="20"/>
      <c r="J34" s="11"/>
      <c r="K34" s="11"/>
      <c r="L34" s="11"/>
      <c r="M34" s="11"/>
      <c r="N34" s="11"/>
      <c r="O34" s="11">
        <f t="shared" si="3"/>
        <v>972.85</v>
      </c>
    </row>
    <row r="35" spans="1:15" s="12" customFormat="1" ht="30" customHeight="1">
      <c r="A35" s="10" t="s">
        <v>26</v>
      </c>
      <c r="B35" s="21">
        <v>21388.71</v>
      </c>
      <c r="C35" s="11">
        <v>0</v>
      </c>
      <c r="D35" s="21">
        <v>0</v>
      </c>
      <c r="E35" s="11">
        <v>126.56</v>
      </c>
      <c r="F35" s="11">
        <v>0</v>
      </c>
      <c r="G35" s="11">
        <v>0</v>
      </c>
      <c r="H35" s="11"/>
      <c r="I35" s="11"/>
      <c r="J35" s="11"/>
      <c r="K35" s="11"/>
      <c r="L35" s="11"/>
      <c r="M35" s="11"/>
      <c r="N35" s="11"/>
      <c r="O35" s="11">
        <f t="shared" si="3"/>
        <v>126.56</v>
      </c>
    </row>
    <row r="36" spans="1:15" s="12" customFormat="1" ht="30" customHeight="1">
      <c r="A36" s="10" t="s">
        <v>27</v>
      </c>
      <c r="B36" s="11">
        <v>8816000</v>
      </c>
      <c r="C36" s="11">
        <v>78208.53</v>
      </c>
      <c r="D36" s="11">
        <v>3198734.79</v>
      </c>
      <c r="E36" s="11">
        <v>1581565.13</v>
      </c>
      <c r="F36" s="11">
        <v>836308.23</v>
      </c>
      <c r="G36" s="11">
        <v>758046.02</v>
      </c>
      <c r="H36" s="11"/>
      <c r="I36" s="11"/>
      <c r="J36" s="11"/>
      <c r="K36" s="11"/>
      <c r="L36" s="11"/>
      <c r="M36" s="11"/>
      <c r="N36" s="11"/>
      <c r="O36" s="11">
        <f t="shared" si="3"/>
        <v>6452862.699999999</v>
      </c>
    </row>
    <row r="37" spans="1:15" s="12" customFormat="1" ht="30" customHeight="1">
      <c r="A37" s="10" t="s">
        <v>44</v>
      </c>
      <c r="B37" s="11">
        <v>1955000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2"/>
    </row>
    <row r="39" spans="1:15" s="24" customFormat="1" ht="25.5" customHeight="1">
      <c r="A39" s="6" t="s">
        <v>45</v>
      </c>
      <c r="B39" s="23">
        <f>SUM(B40:B46)</f>
        <v>9036032.99</v>
      </c>
      <c r="C39" s="23">
        <f aca="true" t="shared" si="4" ref="C39:N39">SUM(C40:C45)</f>
        <v>0</v>
      </c>
      <c r="D39" s="23">
        <f t="shared" si="4"/>
        <v>0</v>
      </c>
      <c r="E39" s="23">
        <f t="shared" si="4"/>
        <v>4916.9</v>
      </c>
      <c r="F39" s="23">
        <f t="shared" si="4"/>
        <v>0</v>
      </c>
      <c r="G39" s="23">
        <f t="shared" si="4"/>
        <v>1734.4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3">
        <f>SUM(O40:O46)</f>
        <v>6651.299999999999</v>
      </c>
    </row>
    <row r="40" spans="1:15" s="12" customFormat="1" ht="30" customHeight="1">
      <c r="A40" s="10" t="s">
        <v>46</v>
      </c>
      <c r="B40" s="11">
        <v>35000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21">
        <v>0</v>
      </c>
      <c r="E41" s="11">
        <v>0</v>
      </c>
      <c r="F41" s="11">
        <v>0</v>
      </c>
      <c r="G41" s="11">
        <v>0</v>
      </c>
      <c r="H41" s="11"/>
      <c r="I41" s="11"/>
      <c r="J41" s="11"/>
      <c r="K41" s="11"/>
      <c r="L41" s="11"/>
      <c r="M41" s="11"/>
      <c r="N41" s="11"/>
      <c r="O41" s="11">
        <f aca="true" t="shared" si="5" ref="O41:O46">SUM(C41:N41)</f>
        <v>0</v>
      </c>
    </row>
    <row r="42" spans="1:15" s="12" customFormat="1" ht="30" customHeight="1">
      <c r="A42" s="10" t="s">
        <v>48</v>
      </c>
      <c r="B42" s="11">
        <v>4200000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49</v>
      </c>
      <c r="B43" s="11">
        <v>4683000</v>
      </c>
      <c r="C43" s="11">
        <v>0</v>
      </c>
      <c r="D43" s="11">
        <v>0</v>
      </c>
      <c r="E43" s="11">
        <v>4916.9</v>
      </c>
      <c r="F43" s="11">
        <v>0</v>
      </c>
      <c r="G43" s="11">
        <v>1734.4</v>
      </c>
      <c r="H43" s="11"/>
      <c r="I43" s="11"/>
      <c r="J43" s="11"/>
      <c r="K43" s="11"/>
      <c r="L43" s="11"/>
      <c r="M43" s="11"/>
      <c r="N43" s="11"/>
      <c r="O43" s="11">
        <f t="shared" si="5"/>
        <v>6651.299999999999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21">
        <v>0</v>
      </c>
      <c r="E45" s="11">
        <v>0</v>
      </c>
      <c r="F45" s="11">
        <v>0</v>
      </c>
      <c r="G45" s="11">
        <v>0</v>
      </c>
      <c r="H45" s="11"/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 t="s">
        <v>41</v>
      </c>
      <c r="B46" s="11">
        <v>117032.99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/>
      <c r="I46" s="11"/>
      <c r="J46" s="11"/>
      <c r="K46" s="11"/>
      <c r="L46" s="11"/>
      <c r="M46" s="17"/>
      <c r="N46" s="17"/>
      <c r="O46" s="11">
        <f t="shared" si="5"/>
        <v>0</v>
      </c>
    </row>
    <row r="47" spans="1:15" s="24" customFormat="1" ht="25.5" customHeight="1">
      <c r="A47" s="6" t="s">
        <v>51</v>
      </c>
      <c r="B47" s="23">
        <f>B48</f>
        <v>0</v>
      </c>
      <c r="C47" s="23">
        <f>C48</f>
        <v>0</v>
      </c>
      <c r="D47" s="23">
        <v>0</v>
      </c>
      <c r="E47" s="23">
        <f aca="true" t="shared" si="6" ref="E47:O47">E48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</row>
    <row r="48" spans="1:15" s="12" customFormat="1" ht="25.5" customHeight="1">
      <c r="A48" s="25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8" customFormat="1" ht="25.5" customHeight="1">
      <c r="A49" s="26" t="s">
        <v>53</v>
      </c>
      <c r="B49" s="27">
        <f aca="true" t="shared" si="7" ref="B49:G49">B39+B20+B7+B47</f>
        <v>284344032.99</v>
      </c>
      <c r="C49" s="27">
        <f t="shared" si="7"/>
        <v>2306436.31</v>
      </c>
      <c r="D49" s="27">
        <f t="shared" si="7"/>
        <v>40991328.64</v>
      </c>
      <c r="E49" s="27">
        <f t="shared" si="7"/>
        <v>20596089.340000004</v>
      </c>
      <c r="F49" s="27">
        <f t="shared" si="7"/>
        <v>19565347.349999998</v>
      </c>
      <c r="G49" s="27">
        <f t="shared" si="7"/>
        <v>19210299.560000002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>O47+O39+O20+O7</f>
        <v>102669501.2</v>
      </c>
    </row>
    <row r="50" spans="1:15" ht="15">
      <c r="A50" s="28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59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35" t="s">
        <v>1</v>
      </c>
      <c r="B58" s="35" t="s">
        <v>2</v>
      </c>
      <c r="C58" s="33" t="s">
        <v>3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">
      <c r="A59" s="35"/>
      <c r="B59" s="35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">
      <c r="A60" s="6" t="s">
        <v>29</v>
      </c>
      <c r="B60" s="18">
        <f>SUM(B61:B76)</f>
        <v>856000</v>
      </c>
      <c r="C60" s="18">
        <f aca="true" t="shared" si="8" ref="C60:O60">SUM(C61:C74)</f>
        <v>0</v>
      </c>
      <c r="D60" s="18">
        <f t="shared" si="8"/>
        <v>0</v>
      </c>
      <c r="E60" s="18">
        <f t="shared" si="8"/>
        <v>0</v>
      </c>
      <c r="F60" s="18">
        <f t="shared" si="8"/>
        <v>0</v>
      </c>
      <c r="G60" s="18">
        <f t="shared" si="8"/>
        <v>0</v>
      </c>
      <c r="H60" s="18">
        <f t="shared" si="8"/>
        <v>0</v>
      </c>
      <c r="I60" s="18">
        <f t="shared" si="8"/>
        <v>0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18">
        <f t="shared" si="8"/>
        <v>0</v>
      </c>
      <c r="O60" s="18">
        <f t="shared" si="8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/>
      <c r="I61" s="11"/>
      <c r="J61" s="11"/>
      <c r="K61" s="11"/>
      <c r="L61" s="11"/>
      <c r="M61" s="11"/>
      <c r="N61" s="11"/>
      <c r="O61" s="11">
        <f aca="true" t="shared" si="9" ref="O61:O74">SUM(C61:N61)</f>
        <v>0</v>
      </c>
    </row>
    <row r="62" spans="1:15" ht="30" customHeight="1">
      <c r="A62" s="10" t="s">
        <v>31</v>
      </c>
      <c r="B62" s="11">
        <v>270000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/>
      <c r="I62" s="11"/>
      <c r="J62" s="11"/>
      <c r="K62" s="11"/>
      <c r="L62" s="11"/>
      <c r="M62" s="11"/>
      <c r="N62" s="11"/>
      <c r="O62" s="11">
        <f t="shared" si="9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/>
      <c r="I63" s="11"/>
      <c r="J63" s="11"/>
      <c r="K63" s="11"/>
      <c r="L63" s="11"/>
      <c r="M63" s="11"/>
      <c r="N63" s="11"/>
      <c r="O63" s="11">
        <f t="shared" si="9"/>
        <v>0</v>
      </c>
    </row>
    <row r="64" spans="1:15" ht="30" customHeight="1">
      <c r="A64" s="10" t="s">
        <v>33</v>
      </c>
      <c r="B64" s="11">
        <v>114000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/>
      <c r="I64" s="11"/>
      <c r="J64" s="11"/>
      <c r="K64" s="11"/>
      <c r="L64" s="11"/>
      <c r="M64" s="11"/>
      <c r="N64" s="11"/>
      <c r="O64" s="11">
        <f t="shared" si="9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/>
      <c r="I65" s="11"/>
      <c r="J65" s="11"/>
      <c r="K65" s="11"/>
      <c r="L65" s="11"/>
      <c r="M65" s="11"/>
      <c r="N65" s="11"/>
      <c r="O65" s="11">
        <f t="shared" si="9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/>
      <c r="I66" s="11"/>
      <c r="J66" s="11"/>
      <c r="K66" s="11"/>
      <c r="L66" s="11"/>
      <c r="M66" s="11"/>
      <c r="N66" s="11"/>
      <c r="O66" s="11">
        <f t="shared" si="9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/>
      <c r="I67" s="11"/>
      <c r="J67" s="11"/>
      <c r="K67" s="11"/>
      <c r="L67" s="11"/>
      <c r="M67" s="11"/>
      <c r="N67" s="11"/>
      <c r="O67" s="11">
        <f t="shared" si="9"/>
        <v>0</v>
      </c>
    </row>
    <row r="68" spans="1:15" ht="30" customHeight="1">
      <c r="A68" s="10" t="s">
        <v>37</v>
      </c>
      <c r="B68" s="11">
        <v>10000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/>
      <c r="I68" s="11"/>
      <c r="J68" s="11"/>
      <c r="K68" s="11"/>
      <c r="L68" s="11"/>
      <c r="M68" s="11"/>
      <c r="N68" s="11"/>
      <c r="O68" s="11">
        <f t="shared" si="9"/>
        <v>0</v>
      </c>
    </row>
    <row r="69" spans="1:15" ht="30" customHeight="1">
      <c r="A69" s="10" t="s">
        <v>38</v>
      </c>
      <c r="B69" s="11">
        <v>17000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/>
      <c r="I69" s="11"/>
      <c r="J69" s="11"/>
      <c r="K69" s="11"/>
      <c r="L69" s="11"/>
      <c r="M69" s="11"/>
      <c r="N69" s="11"/>
      <c r="O69" s="11">
        <f t="shared" si="9"/>
        <v>0</v>
      </c>
    </row>
    <row r="70" spans="1:15" ht="30" customHeight="1">
      <c r="A70" s="10" t="s">
        <v>47</v>
      </c>
      <c r="B70" s="11">
        <v>165000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/>
      <c r="I70" s="11"/>
      <c r="J70" s="11"/>
      <c r="K70" s="11"/>
      <c r="L70" s="11"/>
      <c r="M70" s="11"/>
      <c r="N70" s="11"/>
      <c r="O70" s="11">
        <f t="shared" si="9"/>
        <v>0</v>
      </c>
    </row>
    <row r="71" spans="1:15" ht="30" customHeight="1">
      <c r="A71" s="10" t="s">
        <v>42</v>
      </c>
      <c r="B71" s="11">
        <v>272000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/>
      <c r="I71" s="11"/>
      <c r="J71" s="11"/>
      <c r="K71" s="11"/>
      <c r="L71" s="11"/>
      <c r="M71" s="11"/>
      <c r="N71" s="11"/>
      <c r="O71" s="11">
        <f t="shared" si="9"/>
        <v>0</v>
      </c>
    </row>
    <row r="72" spans="1:15" ht="30" customHeight="1">
      <c r="A72" s="10" t="s">
        <v>56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/>
      <c r="I72" s="11"/>
      <c r="J72" s="11"/>
      <c r="K72" s="11"/>
      <c r="L72" s="11"/>
      <c r="M72" s="11"/>
      <c r="N72" s="11"/>
      <c r="O72" s="11">
        <f t="shared" si="9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/>
      <c r="I73" s="11"/>
      <c r="J73" s="11"/>
      <c r="K73" s="11"/>
      <c r="L73" s="11"/>
      <c r="M73" s="11"/>
      <c r="N73" s="11"/>
      <c r="O73" s="11">
        <f t="shared" si="9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/>
      <c r="I74" s="11"/>
      <c r="J74" s="11"/>
      <c r="K74" s="11"/>
      <c r="L74" s="11"/>
      <c r="M74" s="11"/>
      <c r="N74" s="11"/>
      <c r="O74" s="11">
        <f t="shared" si="9"/>
        <v>0</v>
      </c>
    </row>
    <row r="75" spans="1:15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2"/>
    </row>
    <row r="76" spans="1:15" ht="1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2"/>
    </row>
    <row r="77" spans="1:15" ht="15">
      <c r="A77" s="6" t="s">
        <v>45</v>
      </c>
      <c r="B77" s="23">
        <f aca="true" t="shared" si="10" ref="B77:O77">SUM(B78:B83)</f>
        <v>229000</v>
      </c>
      <c r="C77" s="23">
        <f t="shared" si="10"/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 t="shared" si="10"/>
        <v>0</v>
      </c>
      <c r="N77" s="23">
        <f t="shared" si="10"/>
        <v>0</v>
      </c>
      <c r="O77" s="23">
        <f t="shared" si="10"/>
        <v>0</v>
      </c>
    </row>
    <row r="78" spans="1:15" ht="32.25" customHeight="1">
      <c r="A78" s="10" t="s">
        <v>57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/>
      <c r="I78" s="11"/>
      <c r="J78" s="11"/>
      <c r="K78" s="11"/>
      <c r="L78" s="11"/>
      <c r="M78" s="11"/>
      <c r="N78" s="11"/>
      <c r="O78" s="11">
        <f aca="true" t="shared" si="11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/>
      <c r="I79" s="11"/>
      <c r="J79" s="11"/>
      <c r="K79" s="11"/>
      <c r="L79" s="11"/>
      <c r="M79" s="11"/>
      <c r="N79" s="11"/>
      <c r="O79" s="11">
        <f t="shared" si="11"/>
        <v>0</v>
      </c>
    </row>
    <row r="80" spans="1:15" ht="30" customHeight="1">
      <c r="A80" s="10" t="s">
        <v>48</v>
      </c>
      <c r="B80" s="11">
        <v>158000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/>
      <c r="I80" s="11"/>
      <c r="J80" s="11"/>
      <c r="K80" s="11"/>
      <c r="L80" s="11"/>
      <c r="M80" s="11"/>
      <c r="N80" s="11"/>
      <c r="O80" s="11">
        <f t="shared" si="11"/>
        <v>0</v>
      </c>
    </row>
    <row r="81" spans="1:15" ht="30" customHeight="1">
      <c r="A81" s="10" t="s">
        <v>49</v>
      </c>
      <c r="B81" s="11">
        <v>60000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/>
      <c r="I81" s="11"/>
      <c r="J81" s="11"/>
      <c r="K81" s="11"/>
      <c r="L81" s="11"/>
      <c r="M81" s="11"/>
      <c r="N81" s="11"/>
      <c r="O81" s="11">
        <f t="shared" si="11"/>
        <v>0</v>
      </c>
    </row>
    <row r="82" spans="1:15" ht="30" customHeight="1">
      <c r="A82" s="10" t="s">
        <v>50</v>
      </c>
      <c r="B82" s="11">
        <v>11000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/>
      <c r="I82" s="11"/>
      <c r="J82" s="11"/>
      <c r="K82" s="11"/>
      <c r="L82" s="11"/>
      <c r="M82" s="11"/>
      <c r="N82" s="11"/>
      <c r="O82" s="11">
        <f t="shared" si="11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/>
      <c r="I83" s="11"/>
      <c r="J83" s="11"/>
      <c r="K83" s="11"/>
      <c r="L83" s="11"/>
      <c r="M83" s="11"/>
      <c r="N83" s="11"/>
      <c r="O83" s="11">
        <f t="shared" si="11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51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2" ref="E85:O85">E86</f>
        <v>0</v>
      </c>
      <c r="F85" s="23">
        <f t="shared" si="12"/>
        <v>0</v>
      </c>
      <c r="G85" s="23">
        <f t="shared" si="12"/>
        <v>0</v>
      </c>
      <c r="H85" s="23">
        <f t="shared" si="12"/>
        <v>0</v>
      </c>
      <c r="I85" s="23">
        <f t="shared" si="12"/>
        <v>0</v>
      </c>
      <c r="J85" s="23">
        <f t="shared" si="12"/>
        <v>0</v>
      </c>
      <c r="K85" s="23">
        <f t="shared" si="12"/>
        <v>0</v>
      </c>
      <c r="L85" s="23">
        <f t="shared" si="12"/>
        <v>0</v>
      </c>
      <c r="M85" s="23">
        <f t="shared" si="12"/>
        <v>0</v>
      </c>
      <c r="N85" s="23">
        <f t="shared" si="12"/>
        <v>0</v>
      </c>
      <c r="O85" s="23">
        <f t="shared" si="12"/>
        <v>0</v>
      </c>
    </row>
    <row r="86" spans="1:15" s="12" customFormat="1" ht="25.5" customHeight="1">
      <c r="A86" s="25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26" t="s">
        <v>53</v>
      </c>
      <c r="B88" s="27">
        <f aca="true" t="shared" si="13" ref="B88:O88">B77+B60+B85</f>
        <v>1185000</v>
      </c>
      <c r="C88" s="27">
        <f t="shared" si="13"/>
        <v>0</v>
      </c>
      <c r="D88" s="27">
        <f t="shared" si="13"/>
        <v>0</v>
      </c>
      <c r="E88" s="27">
        <f t="shared" si="13"/>
        <v>0</v>
      </c>
      <c r="F88" s="27">
        <f t="shared" si="13"/>
        <v>0</v>
      </c>
      <c r="G88" s="27">
        <f t="shared" si="13"/>
        <v>0</v>
      </c>
      <c r="H88" s="27">
        <f t="shared" si="13"/>
        <v>0</v>
      </c>
      <c r="I88" s="27">
        <f t="shared" si="13"/>
        <v>0</v>
      </c>
      <c r="J88" s="27">
        <f t="shared" si="13"/>
        <v>0</v>
      </c>
      <c r="K88" s="27">
        <f t="shared" si="13"/>
        <v>0</v>
      </c>
      <c r="L88" s="27">
        <f t="shared" si="13"/>
        <v>0</v>
      </c>
      <c r="M88" s="27">
        <f t="shared" si="13"/>
        <v>0</v>
      </c>
      <c r="N88" s="27">
        <f t="shared" si="13"/>
        <v>0</v>
      </c>
      <c r="O88" s="27">
        <f t="shared" si="13"/>
        <v>0</v>
      </c>
    </row>
    <row r="89" ht="13.5">
      <c r="A89" s="31" t="s">
        <v>54</v>
      </c>
    </row>
    <row r="90" ht="15">
      <c r="A90" s="28" t="s">
        <v>60</v>
      </c>
    </row>
    <row r="93" ht="13.5">
      <c r="A93" t="s">
        <v>58</v>
      </c>
    </row>
  </sheetData>
  <sheetProtection selectLockedCells="1" selectUnlockedCells="1"/>
  <mergeCells count="11">
    <mergeCell ref="B5:B6"/>
    <mergeCell ref="C5:O5"/>
    <mergeCell ref="A56:O56"/>
    <mergeCell ref="A58:A59"/>
    <mergeCell ref="B58:B59"/>
    <mergeCell ref="C58:O58"/>
    <mergeCell ref="A2:E2"/>
    <mergeCell ref="F2:J2"/>
    <mergeCell ref="K2:O2"/>
    <mergeCell ref="A3:O3"/>
    <mergeCell ref="A5:A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8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Jonathan A. Galdino</cp:lastModifiedBy>
  <dcterms:created xsi:type="dcterms:W3CDTF">2020-04-06T17:53:11Z</dcterms:created>
  <dcterms:modified xsi:type="dcterms:W3CDTF">2020-06-15T19:12:00Z</dcterms:modified>
  <cp:category/>
  <cp:version/>
  <cp:contentType/>
  <cp:contentStatus/>
</cp:coreProperties>
</file>