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2.Fevereiro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Plan1!$A$1:$M$104</definedName>
  </definedNames>
  <calcPr calcId="152511"/>
</workbook>
</file>

<file path=xl/calcChain.xml><?xml version="1.0" encoding="utf-8"?>
<calcChain xmlns="http://schemas.openxmlformats.org/spreadsheetml/2006/main">
  <c r="K98" i="1" l="1"/>
  <c r="K97" i="1"/>
  <c r="K96" i="1"/>
  <c r="K93" i="1"/>
  <c r="K87" i="1"/>
  <c r="K86" i="1"/>
  <c r="K82" i="1"/>
  <c r="K81" i="1"/>
  <c r="K77" i="1"/>
  <c r="K69" i="1"/>
  <c r="K66" i="1"/>
  <c r="K64" i="1"/>
  <c r="K63" i="1"/>
  <c r="K62" i="1"/>
  <c r="K58" i="1"/>
  <c r="K54" i="1"/>
  <c r="K53" i="1"/>
  <c r="K52" i="1"/>
  <c r="K48" i="1"/>
  <c r="K46" i="1"/>
  <c r="K42" i="1"/>
  <c r="K40" i="1"/>
  <c r="K37" i="1"/>
  <c r="K36" i="1"/>
  <c r="K31" i="1"/>
  <c r="K27" i="1"/>
  <c r="K26" i="1"/>
  <c r="K25" i="1"/>
  <c r="K24" i="1"/>
  <c r="K23" i="1"/>
  <c r="K21" i="1"/>
  <c r="K19" i="1"/>
  <c r="K15" i="1"/>
  <c r="K13" i="1"/>
  <c r="K8" i="1"/>
  <c r="K6" i="1"/>
</calcChain>
</file>

<file path=xl/sharedStrings.xml><?xml version="1.0" encoding="utf-8"?>
<sst xmlns="http://schemas.openxmlformats.org/spreadsheetml/2006/main" count="676" uniqueCount="339">
  <si>
    <t>Mês</t>
  </si>
  <si>
    <t>N° Seq.</t>
  </si>
  <si>
    <t xml:space="preserve">Empresa/ Nome </t>
  </si>
  <si>
    <t>Objeto</t>
  </si>
  <si>
    <t>Nota Fiscal</t>
  </si>
  <si>
    <t>NL</t>
  </si>
  <si>
    <t>Data de exigibilidade</t>
  </si>
  <si>
    <t>Data de pgto.</t>
  </si>
  <si>
    <t>Justificativa</t>
  </si>
  <si>
    <t>Valor pago</t>
  </si>
  <si>
    <t>SEI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</si>
  <si>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</si>
  <si>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</si>
  <si>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</si>
  <si>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</si>
  <si>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FEVEREIRO/2022</t>
  </si>
  <si>
    <t>FEVEREIRO</t>
  </si>
  <si>
    <t xml:space="preserve">07273545000110 </t>
  </si>
  <si>
    <t>DAHORA PUBLICIADE, SERVIÇOS GRAFICOS E EVENTOS EIRELI</t>
  </si>
  <si>
    <t>-</t>
  </si>
  <si>
    <t>CPF/CNPJ</t>
  </si>
  <si>
    <t>Data da última atualização</t>
  </si>
  <si>
    <t xml:space="preserve">12891300000197 </t>
  </si>
  <si>
    <t>JF TECNOLOGIA LTDA -ME</t>
  </si>
  <si>
    <t>Liquidação da NE nº 2021NE0000628 - Referente a serviço de manutenção predial e outros à PGJ/AM pela JF Tecnologia, relativo a novembro de 2021, conforme contrato nº 010/2020/PGJ, NFS nº 3365/2021 e SEI nº 2021.020941.</t>
  </si>
  <si>
    <t>3365/2021</t>
  </si>
  <si>
    <t>Justificamos o  pagamento tardio da NL 112/2022, devido à inconsistência no pagamento em data anterior, com o intuito de assegurar a integridade do patrimônio público ou para manter o funcionamento das atividades finalísticas deste órgão.</t>
  </si>
  <si>
    <t>2021.020941</t>
  </si>
  <si>
    <t>02558157000162</t>
  </si>
  <si>
    <t>TELEFONICA BRASIL S.A.</t>
  </si>
  <si>
    <t>Liquidação da NE n. 2021NE0000580 - Referente a serviço de telefonia móvel a PGJ/AM pela TELEFONICA BRASIL S.A., relativo a novembro de 2021, conforme contrato nº 011/2018/PGJ, Fatura nº 6401397031/2022 e SEI nº 2021.021559.</t>
  </si>
  <si>
    <t>6401397031/2022</t>
  </si>
  <si>
    <t>2021.021559</t>
  </si>
  <si>
    <t>02037069000115</t>
  </si>
  <si>
    <t>G REFRIGERAÇAO COM E SERV DE REFRIGERAÇAO LTDA  ME</t>
  </si>
  <si>
    <t>Liquidação da NE n. 2021NE0000467 - Referente a serviços de manutenção em equipamentos de refrigeração à PGJ/AM pela G REFRIGERAÇAO, relativo a dezembro de 2021, conforme contrato nº 010/2017/PGJ, NFSe nº 1994/2022 e SEI nº 2022.000496.</t>
  </si>
  <si>
    <t>1994/2022</t>
  </si>
  <si>
    <t>2022.000496</t>
  </si>
  <si>
    <t>Liquidação da NE n. 2021NE0001854 - Ref.  aquisição de 100 (cem) convites especiais a PGJ/AM, por DAHORA PUBLICIDADE, SERVIÇOS GRAFICOS E EVENTOS EIRELI, conf. PE Nº 4.010/2020-CPL/MP/PGJ, NF-e nº 13/2021 e SEI nº  2021.022101.</t>
  </si>
  <si>
    <t>13/2021</t>
  </si>
  <si>
    <t>2021.022101</t>
  </si>
  <si>
    <t xml:space="preserve">34028316000375 </t>
  </si>
  <si>
    <t>EMPRESA BRASILEIRA DE CORREIOS E TELEGRAFOS EBCT</t>
  </si>
  <si>
    <t>Liquidação da NE n. 2021NE0000070 - Referente a serviços postais à PGJ/AM pela EBCT, relativo a dezembro de 2021, conforme contrato nº 043/2018/PGJ, fatura nº 59887/2022 e SEI nº 2022.001019.</t>
  </si>
  <si>
    <t>59887/2022</t>
  </si>
  <si>
    <t>Em concordância com a Lei Federal Nº 14.133/2021, Art. 141, Parágrago 1, Inciso III, justifica-se pagamento tardio da NL 222/2022 em razão do serviços necessário ao funcionamento dos sistemas estrtuturantes  (Ordem Bancário não processada pela Instituição Financeira).</t>
  </si>
  <si>
    <t>2022.001019</t>
  </si>
  <si>
    <t>Liquidação da NE n. 2021NE0000070 - Referente a serviços postais à PGJ/AM pela EBCT, relativo a novembro de 2021, conforme contrato nº 043/2018/PGJ, fatura nº 59363/2021 e SEI nº 2021.021831.</t>
  </si>
  <si>
    <t>59363/2021</t>
  </si>
  <si>
    <t>Em concordância com a Lei Federal Nº 14.133/2021, Art. 141, Parágrago 1, Inciso III, justifica-se pagamento tardio da NL 223/2022  em razão do serviços necessário ao funcionamento dos sistemas estrtuturantes  (Ordem Bancário não processada pela Instituição Financeira).</t>
  </si>
  <si>
    <t>2021.021831</t>
  </si>
  <si>
    <t xml:space="preserve">05206385000676 </t>
  </si>
  <si>
    <t>HUGHES TELECOMUNICACOES DO BRASIL LTDA</t>
  </si>
  <si>
    <t>Liquidação da NE n. 2021NE0000313 - Referente a serviço de comunicação nacional à PGJ/AM pela HUGHES, relativo a 5 dias de dezembro de 2021, conforme contrato nº 031/2016/PGJ, NFSe nº 175/2022 e SEI nº 2022.000300.</t>
  </si>
  <si>
    <t xml:space="preserve"> 175/2022</t>
  </si>
  <si>
    <t>2022.000300</t>
  </si>
  <si>
    <t>Liquidação da NE n. 2021NE0002132 - Referente a serviço de comunicação nacional à PGJ/AM pela HUGHES, relativo a 25 dias de dezembro de 2021, conforme contrato nº 031/2016/PGJ, NFSe nº 175/2022 e SEI nº 2022.000300.</t>
  </si>
  <si>
    <t>De acordo com o Art. 141 da Lei Federal Nº 14.133/2021, justifica-se o pagamento posterior da NL 226/2022  em razão da fonte diferenciada.</t>
  </si>
  <si>
    <t>Liquidação da NE n. 2021NE0000314 - Referente a serviço de locação de equipamentos à PGJ/AM pela HUGHES, relativo a 5 dias de dezembro de 2021, conforme contrato nº 031/2016/PGJ, fatura nº 159/2022 e SEI nº 2022.000300.</t>
  </si>
  <si>
    <t>159/2022</t>
  </si>
  <si>
    <t>Liquidação da NE n. 2021NE0002133 - Referente a serviço de locação de equipamentos à PGJ/AM pela HUGHES, relativo a 25 dias de dezembro de 2021, conforme contrato nº 031/2016/PGJ, fatura nº 159/2022 e SEI nº 2022.000300.</t>
  </si>
  <si>
    <t>De acordo com o Art. 141 da Lei Federal Nº 14.133/2021, justifica-se o pagamento posterior da NL 228/2022  em razão da fonte diferenciada.</t>
  </si>
  <si>
    <t xml:space="preserve">10181964000137 </t>
  </si>
  <si>
    <t>OCA  VIAGENS E TURISMO DA AMAZONIA LIMITADA</t>
  </si>
  <si>
    <t>Liquidação da NE nº 2021NE0001543 - Ref. a serv. de agenciamento de viagens a PGJ/AM pela OCA VIAGENS E TURISMO DA AMAZONIA LIMITADA, relativo a Outubro/2021, conforme contrato nº 023/2021/PGJ, Fatura nº 55238/2021 e SEI nº 2021.020391.</t>
  </si>
  <si>
    <t>55238/2021</t>
  </si>
  <si>
    <t>2021.020391</t>
  </si>
  <si>
    <t>Liquidação da NE nº 2021NE0001543 - Ref. a serv. de agenciamento de viagens a PGJ/AM pela OCA VIAGENS E TURISMO DA AMAZONIA LIMITADA, relativo a Novembro/2021, conforme contrato nº 023/2021/PGJ, Fatura nº 55315/2021 e SEI nº 2021.021429.</t>
  </si>
  <si>
    <t xml:space="preserve"> 55315/2021</t>
  </si>
  <si>
    <t>2021.021429</t>
  </si>
  <si>
    <t xml:space="preserve">19877285000252 </t>
  </si>
  <si>
    <t>LANLINK SOLUCOES E COMERCIALIZACAO EM INFORMATICA S/A</t>
  </si>
  <si>
    <t>Liquidação da NE n. 2021NE0001877 - Ref. Subscrição de licenças do MS Office 365 (em nuvem), migração e treinamentos a PGJ/AM pela LANLINK SOLUCOES E COMERCIALIZACAO EM INFORMATICA S/A, conf. CT nº 017/2020/PGJ, NF-e nº 5882/2021 e SEI nº 2022.000128</t>
  </si>
  <si>
    <t>5882/2021</t>
  </si>
  <si>
    <t>2022.000128</t>
  </si>
  <si>
    <t xml:space="preserve">05885398000104 </t>
  </si>
  <si>
    <t>MAPROTEM MANAUS VIG. E PROTEÇAO ELET. MONITORADA LTDA</t>
  </si>
  <si>
    <t>Liquidação da NE nº 2021NE0000445 - Ref. a serv. de manutenção preventiva e/ou corretiva a PGJ/AM pela MAPROTEM EIRELI - EPP, relativo a Dezembro/2021, conforme contrato nº 006/2021/PGJ, NFSe nº 5333/2021 e SEI nº 2022.000727.</t>
  </si>
  <si>
    <t>5333/2021</t>
  </si>
  <si>
    <t>2022.000727</t>
  </si>
  <si>
    <t xml:space="preserve">33179565000137 </t>
  </si>
  <si>
    <t>SENCINET BRASIL SERVICOS DE TELECOMUNICACOES LTDA</t>
  </si>
  <si>
    <t>Liquidação da NE n. 2021NE0001135 - Referente a serviços de comunicação de dados à PGJ/AM pela SENCINET BRASIL, relativo a dezembro de 2021, conforme contrato nº 013/2021/PGJ, NFSC nº 5068/2022 e SEI nº 2022.001009.</t>
  </si>
  <si>
    <t>5068/2022</t>
  </si>
  <si>
    <t>2022.001009</t>
  </si>
  <si>
    <t>Liquidação da NE n. 2021NE0001135 - Referente a serviços de valor adicionado à PGJ/AM pela SENCINET BRASIL, relativo a dezembro de 2021, conforme contrato nº 013/2021/PGJ, NFSe nº 9881/2022 e SEI nº 2022.001009.</t>
  </si>
  <si>
    <t>9881/2022</t>
  </si>
  <si>
    <t>Liquidação da NE n. 2021NE0001136 - Referente a locação de equipamentos de rede à PGJ/AM pela SENCINET BRASIL, relativo a dezembro de 2021, conforme contrato nº 013/2021/PGJ, fatura nº 15178/2022 e SEI nº 2022.001009.</t>
  </si>
  <si>
    <t>15178/2022</t>
  </si>
  <si>
    <t xml:space="preserve"> 2022.001009</t>
  </si>
  <si>
    <t xml:space="preserve">26605545000115 </t>
  </si>
  <si>
    <t>SIDI SERVIÇOS DE COMUNICAÇAO LTDA  ME</t>
  </si>
  <si>
    <t>Liquidação da NE n. 2021NE0000102 - Ref. a serviço de conectividade ponto a ponto em fibra óptica à PGJ/AM pela SIDI, relativo a novembro de 2021, conforme contrato nº 002/2020/PGJ, NFSe nº 5965/2021 e SEI nº 2021.022024.</t>
  </si>
  <si>
    <t xml:space="preserve">5965/2021 </t>
  </si>
  <si>
    <t>2021.022024</t>
  </si>
  <si>
    <t>Liquidação da NE n. 2021NE0000149 - Ref. a serviço de acesso à internet através de link de dados à PGJ/AM pela SIDI, relativo a novembro de 2021, conforme contrato nº 044/2018/PGJ, NFSe nº 5966/2021 e SEI nº 2021.022023.</t>
  </si>
  <si>
    <t>5966/2021</t>
  </si>
  <si>
    <t>2021.022023</t>
  </si>
  <si>
    <t>Liquidação da NE n. 2021NE0000313 - Referente a serviço de comunicação nacional à PGJ/AM pela HUGHES, relativo a novembro de 2021, conforme contrato nº 031/2016/PGJ, NFST nº 169/2021 e SEI nº 2021.021786.</t>
  </si>
  <si>
    <t xml:space="preserve">169/2021 </t>
  </si>
  <si>
    <t>2021.021786</t>
  </si>
  <si>
    <t>Liquidação da NE n. 2021NE0000314 - Referente a serviço de locação de equipamentos à PGJ/AM pela HUGHES, relativo a novembro de 2021, conforme contrato nº 031/2016/PGJ, fatura nº 157/2021 e SEI nº 2021.021786.</t>
  </si>
  <si>
    <t>157/2021</t>
  </si>
  <si>
    <t xml:space="preserve">10602740000151 </t>
  </si>
  <si>
    <t>ELEVADORES BRASIL LTDA - EPP</t>
  </si>
  <si>
    <t>Liquidação da NE n. 2022NE0000067 - Referente a serviço de manutenção de elevadores à PGJ/AM pela ELEVADORES BRASIL, relativo a janeiro de 2022, conforme contrato nº 004/2018/PGJ, NFSe nº 3817/2022 e SEI nº 2022.002249.</t>
  </si>
  <si>
    <t>3817/2022</t>
  </si>
  <si>
    <t>2022.002249</t>
  </si>
  <si>
    <t xml:space="preserve">03264927000127 </t>
  </si>
  <si>
    <t>MANAUS AMBIENTAL S.A</t>
  </si>
  <si>
    <t>Liquidação da NE n. 2021NE0000636 - Referente a abastecimento de água e esgotamento sanitário a PGJ/AM pela MANAUS AMBIENTAL S.A, relativo a Dezembro/2021, conforme contrato nº 008/2021/PGJ, Fatura nº 14290/2022 e SEI nº 2022.001158.</t>
  </si>
  <si>
    <t>14290/2022</t>
  </si>
  <si>
    <t>2022.001158</t>
  </si>
  <si>
    <t xml:space="preserve">76535764000143 </t>
  </si>
  <si>
    <t>OI S.A.</t>
  </si>
  <si>
    <t>Liquidação da NE n. 2022NE0000080 - Referente a serviço de telefonia fixa a PGJ/AM pela OI S.A., relativo a janeiro de 2022, conforme contrato nº 035/2018–MP/PGJ, Fatura nº 0300039224745/2022 e SEI nº 2022.001485.</t>
  </si>
  <si>
    <t>0300039224745</t>
  </si>
  <si>
    <t>2022.001485</t>
  </si>
  <si>
    <t>Liquidação da NE n. 2022NE0000082 - Ref. a serviço de internet (TC VPN IP) e aluguel de equipamento à PGJ/AM pela Oi S/A, relativo a janeiro de 2022, conforme contrato nº 018/2019/PGJ , fatura nº  0300039230269 e SEI nº 2022.002041.</t>
  </si>
  <si>
    <t xml:space="preserve"> 0300039230269</t>
  </si>
  <si>
    <t>2022.002041</t>
  </si>
  <si>
    <t xml:space="preserve">82845322000104 </t>
  </si>
  <si>
    <t>SOFTPLAN PLANEJAMENTO E SISTEMAS LTDA</t>
  </si>
  <si>
    <t>Liquidação da NE nº 2021NE0001727 - Referente a serviço de suporte de primeiro nível a PGJ/AM pela SOFTPLAN LTDA, relativo a Outubro/2021, conforme contrato nº 019/2021/PGJ, NFSe nº 408016/2021 e SEI nº 2021.021166.</t>
  </si>
  <si>
    <t>408016/2021</t>
  </si>
  <si>
    <t>2021.021166</t>
  </si>
  <si>
    <t xml:space="preserve">59456277000176 </t>
  </si>
  <si>
    <t>ORACLE DO BRASIL SISTEMAS LTDA</t>
  </si>
  <si>
    <t>Liquidação da NE nº 2021NE0000188 - Referente a serviço de suporte técnico e atualização técnica a PGJ/AM pela ORACLE DO BRASIL SISTEMAS LTDA, relativo a parc. 09/12, conforme contrato nº 001/2017/PGJ, NFSe nº 385309/2021 e SEI nº 2021.021772.</t>
  </si>
  <si>
    <t>385309/2021</t>
  </si>
  <si>
    <t>2021.021772</t>
  </si>
  <si>
    <t>Liquidação da NE nº 2021NE0000188 - Ref. a Licenças de uso Oracle Database 11G Standard a PGJ/AM pela ORACLE DO BRASIL SISTEMAS LTDA, relativo a parc. 09/12, conforme contrato nº 001/2017/PGJ, NFSe nº 385292/2021 e SEI nº 2021.021772.</t>
  </si>
  <si>
    <t>385292/2021</t>
  </si>
  <si>
    <t>Liquidação da NE nº 2021NE0000188 - Referente a serviço de suporte técnico e atualização técnica a PGJ/AM pela ORACLE DO BRASIL SISTEMAS LTDA, relativo a parc. 10/12, conforme contrato nº 001/2017/PGJ, NFSe nº 389866/2021 e SEI nº 2022.001321.</t>
  </si>
  <si>
    <t>389866/2021</t>
  </si>
  <si>
    <t>2022.001321</t>
  </si>
  <si>
    <t>Liquidação da NE nº 2021NE0000188 - Ref. a Licenças de uso Oracle Database 11G Standard a PGJ/AM pela ORACLE DO BRASIL SISTEMAS LTDA, relativo a parc. 10/12, conforme contrato nº 001/2017/PGJ, NFSe nº 389818/2021 e SEI nº 2022.001321.</t>
  </si>
  <si>
    <t>389818/2021</t>
  </si>
  <si>
    <t xml:space="preserve">12715889000172 </t>
  </si>
  <si>
    <t>CASA NOVA ENGENHARIA E CONSULTORIA LTDA  ME</t>
  </si>
  <si>
    <t>Liquidação da NE nº 2021NE0000723 - Ref. a serv. de manutenção da Estação de Tratamentos de Efluentes - ETE a PGJ/AM pela CASA NOVA ENGENHARIA LTDA, ref. a 7 medição 27/11 a 27/12/2021, conf. CT nº 008/2021/PGJ, NFSe nº 13/2022 e SEI 2022.000144.</t>
  </si>
  <si>
    <t>13/2022</t>
  </si>
  <si>
    <t>2022.000144</t>
  </si>
  <si>
    <t xml:space="preserve">08584308000133 </t>
  </si>
  <si>
    <t>ECOSEGM E CONSULTORIA AMBIENTAL LTDA ME</t>
  </si>
  <si>
    <t>Liquidação da NE nº 2021NE0000418 - Referente a serviço de analise laboratoriais a PGJ/AM pela ECOSEGME CONSULTORIA AMBIENTAL LTDA ME, relativo a Dezembro/2021, conforme contrato nº 003/2020/PGJ, NFSe nº 2606/2022 e SEI nº 2022.002329.</t>
  </si>
  <si>
    <t>2606/2022</t>
  </si>
  <si>
    <t>2022.002329</t>
  </si>
  <si>
    <t>Liquidação da NE n. 2022NE0000080 - Ref. a serviço de telefonia fixa a PGJ/AM pela OI S.A., relativo a Janeiro/2022, conforme contrato nº 035/2018/PGJ, Fatura nº 300039224744 e SEI nº 2022.001486.</t>
  </si>
  <si>
    <t>300039224744</t>
  </si>
  <si>
    <t>2022.001486</t>
  </si>
  <si>
    <t xml:space="preserve">02558157000162 </t>
  </si>
  <si>
    <t>Liquidação da NE n. 2022NE0000053 - Referente a serviço de telefonia móvel a PGJ/AM pela TELEFONICA BRASIL S.A., relativo a Janeiro/2022, conforme contrato nº 011/2018/PGJ, Fatura nº 0345991343/2021 e SEI nº 2022.002217.</t>
  </si>
  <si>
    <t>0345991343/2021</t>
  </si>
  <si>
    <t>2022.002217</t>
  </si>
  <si>
    <t>Liquidação da NE n. 2021NE0000102 - Ref. a serviço de conectividade ponto a ponto em fibra óptica à PGJ/AM pela SIDI, relativo a dezembro de 2021, conforme contrato nº 002/2020/PGJ, NFSe nº 6197/2022 e SEI nº 2022.000638.</t>
  </si>
  <si>
    <t>6197/2022</t>
  </si>
  <si>
    <t>2022.000638</t>
  </si>
  <si>
    <t>Liquidação da NE n. 2021NE0000149 - Ref. a serviço de acesso à internet através de link de dados à PGJ/AM pela SIDI, relativo a 11 dias de dezembro de 2021, conforme contrato nº 044/2018/PGJ, NFSe nº 6200/2022 e SEI nº 2022.000637.</t>
  </si>
  <si>
    <t>6200/2022</t>
  </si>
  <si>
    <t>2022.000637</t>
  </si>
  <si>
    <t>Liquidação da NE n. 2021NE0001662 - Ref. a serviço de acesso à internet através de link de dados à PGJ/AM pela SIDI, relativo a 19 dias de dezembro de 2021, conforme contrato nº 044/2018/PGJ, NFSe nº 6200/2022 e SEI nº 2022.000637.</t>
  </si>
  <si>
    <t xml:space="preserve"> 6200/2022</t>
  </si>
  <si>
    <t>Liquidação da NE n. 2021NE0000897 - Ref. a serviço de internet (TC VPN IP) e aluguel de equipamento à PGJ/AM pela Oi S/A, relativo a novembro de 2021, conforme contrato nº 018/2019/PGJ , fatura nº 300039214703 e SEI nº 2022.002238</t>
  </si>
  <si>
    <t>300039214703</t>
  </si>
  <si>
    <t>2022.002238</t>
  </si>
  <si>
    <t>Liquidação da NE n. 2021NE0000897 - Ref. a serviço de internet (TC VPN IP) e aluguel de equipamento à PGJ/AM pela Oi S/A, relativo a novembro de 2021, conforme contrato nº 018/2019/PGJ, fatura nº 30630 e SEI nº 2022.002238.</t>
  </si>
  <si>
    <t xml:space="preserve">30630 </t>
  </si>
  <si>
    <t xml:space="preserve">07244008000223 </t>
  </si>
  <si>
    <t>EYES NWHERE SISTEMAS INTELIGENTES DE IMAGEM LTDA</t>
  </si>
  <si>
    <t>Liquidação da NE n. 2021NE0000147 - Ref. a serviço de conectividade ponto a ponto de unidades jurisdicionadas da capital à PGJ/AM pela Eyes Nwhere, relativo a dezembro de 2021, conforme contrato nº 001/2021/PGJ, NFSC nº 6193/2022 e SEI nº 2022.000070</t>
  </si>
  <si>
    <t>6193/2022</t>
  </si>
  <si>
    <t>2022.000070</t>
  </si>
  <si>
    <t>Liquidação da NE n. 2021NE0001727 - Referente a serviço de sustentação à PGJ/AM pela SOFTPLAN, relativo a setembro de 2021, conforme contrato nº 019/2021/PGJ, NFSe nº 414224/2021 e SEI nº 2021.021792.</t>
  </si>
  <si>
    <t>414224/2021</t>
  </si>
  <si>
    <t>2021.021792</t>
  </si>
  <si>
    <t>Liquidação da NE n. 2022NE0000204 - Referente a serviços postais à PGJ/AM pela EBCT, relativo a dezembro de 2021, conforme contrato nº 035/2021/PGJ, fatura nº 59850/2022 e SEI nº 2022.001026.</t>
  </si>
  <si>
    <t>59850/2022</t>
  </si>
  <si>
    <t>2022.001026</t>
  </si>
  <si>
    <t>414225/2021</t>
  </si>
  <si>
    <t>2021.021794</t>
  </si>
  <si>
    <t xml:space="preserve">00604122000197 </t>
  </si>
  <si>
    <t>TRIVALE INSTITUICAO DE PAGAMENTO LTDA</t>
  </si>
  <si>
    <t>Liquidação da NE n. 2022NE0000044 - Ref. a gerenciamento e fornecimento de vale-alimentação de servidores da PGJ/AM pela TRIVALE, relativo a janeiro de 2022, conf. contrato nº 015/2020/PGJ, NFSe nº 1821077/2022 e SEI nº 2022.002761.</t>
  </si>
  <si>
    <t>1821077/2022</t>
  </si>
  <si>
    <t>Em concordância com a Lei Federal Nº 14.133/2021, Art. 141, Parágrago 1, Inciso III, justifica-se pagamento tardio da NL 276/2022  em razão do serviços necessário ao funcionamento dos sistemas estrtuturantes  (Ordem Bancário não processada pela Instituição Financeira).</t>
  </si>
  <si>
    <t>2022.002761</t>
  </si>
  <si>
    <t>Liquidação da NE n. 2022NE0000044 - Ref. a gerenciamento e fornecimento de vale-alimentação (complemento) de servidores da PGJ/AM pela TRIVALE, relativo a janeiro de 2022, conf. contrato nº 015/2020/PGJ, NFSe nº 1825942/2022 e SEI nº 2022.002764.</t>
  </si>
  <si>
    <t>1825942/2022</t>
  </si>
  <si>
    <t>Em concordância com a Lei Federal Nº 14.133/2021, Art. 141, Parágrago 1, Inciso III, justifica-se pagamento tardio da NL 278/2022  em razão do serviços necessário ao funcionamento dos sistemas estrtuturantes  (Ordem Bancário não processada pela Instituição Financeira).</t>
  </si>
  <si>
    <t>2022.002764</t>
  </si>
  <si>
    <t>Liquidação da NE n. 2021NE0001023- Ref. a serv. de instal. e config. de link dedicado e serv. Anti-DDoS para maior velocidade internet PGJ/AM pela Eyes Nwhere, rel. a dez/2021, conf. contrato nº 003/2021/PGJ, NFSC nº 6194/2022 e SEI nº 2022.000071.</t>
  </si>
  <si>
    <t>6194/2022</t>
  </si>
  <si>
    <t>2022.000071</t>
  </si>
  <si>
    <t>Liquidação da NE n. 2021NE0001727 - Referente a serviço de suporte de primeiro nível à PGJ/AM pela SOFTPLAN, relativo a novembro de 2021, conforme contrato nº 019/2021/PGJ, NFSe nº 414226/2021 e SEI nº 2021.021808.</t>
  </si>
  <si>
    <t>414226/2021</t>
  </si>
  <si>
    <t>2021.021808</t>
  </si>
  <si>
    <t>Liquidação da NE n. 2021NE0001727 - Referente a serviço de garantia de evolução tecnológica e funcional à PGJ/AM pela SOFTPLAN, relativo a novembro de 2021, conforme contrato nº 019/2021/PGJ, NFSe nº 414227/2021 e SEI nº 2021.021810.</t>
  </si>
  <si>
    <t>414227/2021</t>
  </si>
  <si>
    <t>2021.021810</t>
  </si>
  <si>
    <t>Liquidação da NE n. 2021NE0001727 - Referente a serviço de sustentação à PGJ/AM pela SOFTPLAN, relativo a novembro de 2021, conforme contrato nº 019/2021/PGJ, NFSe nº 414228/2021 e SEI nº 2021.021813.</t>
  </si>
  <si>
    <t>414228/2021</t>
  </si>
  <si>
    <t>2021.021813</t>
  </si>
  <si>
    <t>Liquidação da NE nº 2021NE0001478 - Ref. a serv. de Inst. e Ativação de circuitos de transmissão de dados bidirecional, a PGJ/AM pela SENCINET BRASIL SERV. DE TELEC. LTDA, rel. 11/2021, conf. CT nº 022/2021/PGJ, NFSe nº 9850/2021 e SEI nº 2021.022099</t>
  </si>
  <si>
    <t>9850/2021</t>
  </si>
  <si>
    <t>2021.022099</t>
  </si>
  <si>
    <t>Liquidação da NE nº 2021NE0001479 - Ref. a Comunic. de Dados e Circuitos Dedicados a transmissão de dados, a PGJ/AM pela SENCINET BRASIL SERV. DE TELEC. LTDA, rel. 11/2021, conf. CT nº 022/2021/PGJ, Fatura nº 5030/2021 e SEI nº 2021.022099.</t>
  </si>
  <si>
    <t>5030/2021</t>
  </si>
  <si>
    <t>Liquidação da NE nº 2021NE0001480 - Ref. Parcela  de Locação de Bens Móveis, a PGJ/AM pela SENCINET BRASIL SERVICOS DE TELECOMUNICACOES LTDA, rel. 11/2021, conf. CT nº 022/2021/PGJ, Fatura nº 15147/2021 e SEI nº 2021.022099.</t>
  </si>
  <si>
    <t>15147/2021</t>
  </si>
  <si>
    <t>Liquidação da NE n. 2021NE0001728 - Referente a serviço sobre a infraestrutura à PGJ/AM pela SOFTPLAN, relativo a novembro de 2021, conforme contrato nº 019/2021/PGJ, NFSe nº 414229/2021 e SEI nº 2021.021819.</t>
  </si>
  <si>
    <t>414229/2021</t>
  </si>
  <si>
    <t>2021.021819</t>
  </si>
  <si>
    <t>Liquidação da NE n. 2021NE0001478 - Ref. a Comunic. de Dados e Circuitos Dedicados a transmissão de dados, a PGJ/AM pela SENCINET BRASIL SERV. DE TELEC. LTDA, rel. 12/2021, conf. CT nº 022/2021/PGJ, Fatura nº 5069/2022 e SEI nº 2022.001013</t>
  </si>
  <si>
    <t xml:space="preserve">5069/2022 </t>
  </si>
  <si>
    <t>2022.001013</t>
  </si>
  <si>
    <t>Liquidação da NE n. 2021NE0001479 - Ref. Parcela  de Locação de Bens Móveis, a PGJ/AM pela SENCINET BRASIL SERVICOS DE TELECOMUNICACOES LTDA, rel. 12/2021, conf. CT nº 022/2021/PGJ, Fatura nº 15179/2022 e SEI nº 2022.001013.</t>
  </si>
  <si>
    <t>15179/2022</t>
  </si>
  <si>
    <t>Liquidação da NE n. 2021NE0001480 - Ref. a serv. de Inst. e Ativação de circuitos de transmissão de dados bidirecional, a PGJ/AM pela SENCINET BRASIL SERV. DE TELEC. LTDA, rel. 12/2021, conf. CT nº 022/2021/PGJ, NFSe nº 9882/2021 e SEI nº 2022.001013</t>
  </si>
  <si>
    <t>9882/2021</t>
  </si>
  <si>
    <t xml:space="preserve">04407920000180 </t>
  </si>
  <si>
    <t>PRODAM PROCESSAMENTO DE DADOS AMAZONAS SA</t>
  </si>
  <si>
    <t>26422</t>
  </si>
  <si>
    <t>2022.000096</t>
  </si>
  <si>
    <t>Liquidação da NE nº 2021NE0000750 - Referente a serviço de execução do sistema AJURI à PGJ/AM pela PRODAM, rel. a 12/2021, conf. contrato. nº 012/2021/PGJ, Nfse nº 26425, SEI nº 2022.000100.</t>
  </si>
  <si>
    <t>26425</t>
  </si>
  <si>
    <t>2022.000100</t>
  </si>
  <si>
    <t>Liquidação da NE nº 2022NE0000059 - Referente a serviço de execução do sistema AJURI à PGJ/AM pela PRODAM, rel. a 01/2022, conf. contrato. nº 012/2021/PGJ, Nfse nº 27077, SEI nº 2022.002485.</t>
  </si>
  <si>
    <t>27077</t>
  </si>
  <si>
    <t>2022.002485</t>
  </si>
  <si>
    <t>Liquidação da NE nº 2021NE0001135 - Ref. a serv. de Comunicação de Dados e Circuitos Dedicados, a PGJ/AM pela SENCINET BRASIL SERV. DE TELEC. LTDA, rel. 11/2021, conf. CT nº 013/2021/PGJ, NFSe nº 5029/2021 e SEI nº 2021.022100.</t>
  </si>
  <si>
    <t>5029/2021</t>
  </si>
  <si>
    <t>2021.022100</t>
  </si>
  <si>
    <t>Liquidação da NE nº 2021NE0001135 - Ref. a serv. de Comunicação de Dados e Circuitos Dedicados, a PGJ/AM pela SENCINET BRASIL SERV. DE TELEC. LTDA, rel. 11/2021, conf. CT nº 013/2021/PGJ, NFSe nº 9848/2021 e SEI nº 2021.022100.</t>
  </si>
  <si>
    <t>9848/2021</t>
  </si>
  <si>
    <t>Liquidação da NE nº 2021NE0001136 - Ref. Parc. de Prestação de Serv. de Locação de equipam. para links de comunicação, a PGJ/AM pela SENCINET BRASIL SERV. DE TELEC. LTDA, rel. 11/2021, conf. CT nº 013/2021/PGJ, Fatura nº 15146/2021 e SEI 2021.022100.</t>
  </si>
  <si>
    <t>15146/2021</t>
  </si>
  <si>
    <t>Liquidação da NE nº 2021NE0001137 - Ref. a Serviço de Instalação e Ativação, a PGJ/AM pela SENCINET BRASIL SERVICOS DE TELECOMUNICACOES LTDA, rel. 11/2021, conf. CT nº 013/2021/PGJ, NFSe nº 9848/2021 e SEI nº 2021.022100.</t>
  </si>
  <si>
    <t xml:space="preserve">24361223000142 </t>
  </si>
  <si>
    <t>FRANCISCO IDOMARK RABELO DAMASCENO</t>
  </si>
  <si>
    <t>Liquidação da NE n. 2021NE0001701 - Referente a serviço de substituição e revisão de vidros quebrados e portas à PGJ/AM por FRANCISCO IDOMARK, relativo a janeiro de 2022, conforme NFSe nº 500029/2022 e SEI nº 2022.001273.</t>
  </si>
  <si>
    <t>500029/2022</t>
  </si>
  <si>
    <t>2022.001273</t>
  </si>
  <si>
    <t xml:space="preserve">08329433000105 </t>
  </si>
  <si>
    <t>GIBBOR BRASIL PUBLICIDADE E PROPAGANDA LTDA</t>
  </si>
  <si>
    <t>Liquidação da NE n. 2021NE0000919 - Ref. a serviço de publicação dos atos oficiais a PGJ/AM pela GIBBOR BRASIL PUBLICIDADE E PROPAGANDA LTDA, relativo à Dezembro/2021, conf. contrato nº 011/2021/PGJ, NFSe nº 623/2022 e SEI nº 2022.000073.</t>
  </si>
  <si>
    <t>623/2022</t>
  </si>
  <si>
    <t>2022.000073</t>
  </si>
  <si>
    <t>Liquidação da NE n. 2022NE0000064 - Ref. a serviço de publicação dos atos oficiais a PGJ/AM pela GIBBOR BRASIL PUBLICIDADE E PROPAGANDA LTDA, relativo à JANEIRO/2022, conf. contrato nº 011/2021/PGJ, NFSe nº 863/2022 e SEI nº 2022.002706.</t>
  </si>
  <si>
    <t xml:space="preserve">863/2022 </t>
  </si>
  <si>
    <t>2022.002706</t>
  </si>
  <si>
    <t>Liquidação da NE nº 2022NE0000047 - Ref. a serviço emergencial de proteção Anti-DDOS a PGJ/AM pela EYES NWHERE SISTEMAS INTELIGENTES DE IMAGEM LTDA, rel. a Janeiro/2022, conf. contrato nº 003/2021/PGJ, NFSe nº 475/2022 e SEI nº 2022.002946.</t>
  </si>
  <si>
    <t xml:space="preserve"> 475/2022</t>
  </si>
  <si>
    <t>2022.002946</t>
  </si>
  <si>
    <t>Liquidação da NE nº 2022NE0000063 - Ref. a serv. de conectividade ponto a ponto em fibra óptica a PGJ/AM pela EYES NWHERE SISTEMAS INTELIGENTES DE IMAGEM LTDA, rel. a Janeiro/2022, conf. CT nº 001/2021/PGJ, NFSe nº 474/2022 e SEI nº 2022.002943.</t>
  </si>
  <si>
    <t>474/2022</t>
  </si>
  <si>
    <t>2022.002943</t>
  </si>
  <si>
    <t>04406195000125</t>
  </si>
  <si>
    <t>COSAMA COMPANHIA DE SANEAMENTO DO AMAZONAS</t>
  </si>
  <si>
    <t>Liquidação da NE n. 2022NE0000056 - Referente a serviço de água/esgoto Carauari/AM à PGJ/AM pela COSAMA, relativo à Janeiro de 2022, conforme contrato nº 004/2021/PGJ, fatura nº 17246012022-0 e SEI nº 2022.002957.</t>
  </si>
  <si>
    <t>17246012022-0</t>
  </si>
  <si>
    <t xml:space="preserve"> 2022.002957</t>
  </si>
  <si>
    <t>Liquidação da NE n. 2022NE0000056 - Referente a serviço de água/esgoto Autazes/AM à PGJ/AM pela COSAMA, relativo à Janeiro de 2022, conforme contrato nº 004/2021/PGJ, fatura nº 22098012022-8 e SEI nº 2022.002957.</t>
  </si>
  <si>
    <t>22098012022-8</t>
  </si>
  <si>
    <t>Liquidação da NE n. 2022NE0000056 - Referente a serviço de água/esgoto Codajás/AM à PGJ/AM pela COSAMA, relativo à Janeiro de 2022, conforme contrato nº 004/2021/PGJ, fatura nº 28487012022-7 e SEI nº 2022.002957.</t>
  </si>
  <si>
    <t>28487012022-7</t>
  </si>
  <si>
    <t>Liquidação da NE n. 2022NE0000058 - Referente a serviço de rede e acesso ao METROMAO à PGJ/AM pela PRODAM, relativo a janeiro de 2022, conforme contrato nº 018/2020/PGJ, NFSe nº 27076/2022 e SEI nº 2022.002480.</t>
  </si>
  <si>
    <t>27076/2022</t>
  </si>
  <si>
    <t>2022.002480</t>
  </si>
  <si>
    <t>04943012022-7</t>
  </si>
  <si>
    <t>2022.002957</t>
  </si>
  <si>
    <t>130300/2021</t>
  </si>
  <si>
    <t xml:space="preserve">04322541000197 </t>
  </si>
  <si>
    <t>CONSELHO REGIONAL DE ENGENHARIA E AGRONOMIA DO ESTADO DO AMAZONAS</t>
  </si>
  <si>
    <t>Liquidação da NE n. 2022NE0000193 - Referente a pagamento de ART AM20220297316 da fiscalização do contrato 029/2021/PGJ da PGJ/AM ao CREA/AM, conforme solicitado no SEI nº 2022.001640.</t>
  </si>
  <si>
    <t>AM20220297316</t>
  </si>
  <si>
    <t>2022.001640</t>
  </si>
  <si>
    <t>Liquidação da NE n. 2021NE0000628 - Ref. a serviço de limpeza e conservação, copa, garçom, manutenção predial à PGJ/AM pela JF TECNOLOGIA, relativo a Dezembro/2021, conforme contrato nº 010/2020/PGJ, NFSe nº 3385/2022 e SEI nº 2022.000161.</t>
  </si>
  <si>
    <t>3385/2022</t>
  </si>
  <si>
    <t>2022.000161</t>
  </si>
  <si>
    <t xml:space="preserve">06539432000151 </t>
  </si>
  <si>
    <t xml:space="preserve">S G R H SER DE GESTAO DE RECURSOS HUM E CONT LTDA </t>
  </si>
  <si>
    <t>Liquidação da NE n. 2021NE0001287 - Ref. a serv. de reforma de edificação para abrigar a PJ da Comarca de Novo Airão/AM, relativo à 2ª medição, conf. contrato nº 020/2021/PGJ, NFSe nº 179/2022 e SEI nº 2022.001835.</t>
  </si>
  <si>
    <t>179/2022</t>
  </si>
  <si>
    <t>2022.001835</t>
  </si>
  <si>
    <t>Liquidação da NE n. 2021NE0000070 - Referente a serviços postais à PGJ/AM pela EBCT, relativo a dezembro de 2021, conforme contrato nº 043/2018/PGJ, fatura nº 60272/2022 e SEI nº 2022.002595.</t>
  </si>
  <si>
    <t>60272/2022</t>
  </si>
  <si>
    <t>2022.002595</t>
  </si>
  <si>
    <t>Liquidação da NE n. 2022NE0000204 - Referente a serviços postais à PGJ/AM pela EBCT, relativo a janeiro de 2022, conforme contrato nº 035/2021/PGJ, fatura nº 60323/2022 e SEI nº 2022.002599.</t>
  </si>
  <si>
    <t>60323/2022</t>
  </si>
  <si>
    <t>2022.002599</t>
  </si>
  <si>
    <t>Liquidação da NE n. 2021NE0001543 - Ref. a serv. de agenciamento de viagens à PGJ/AM pela OCA VIAGENS E TURISMO, relativo a dezembro de 2021, conforme contrato nº 023/2021/PGJ, fatura nº 55448/2022 e SEI nº 2022.000349.</t>
  </si>
  <si>
    <t xml:space="preserve">55448/2022 </t>
  </si>
  <si>
    <t>2022.000349</t>
  </si>
  <si>
    <t>Liquidação da NE nº 2022NE0000068 - Ref. a serv. de manutenção da Estação de Tratamentos de Efluentes - ETE a PGJ/AM pela CASA NOVA ENGENHARIA LTDA, ref. a 8 medição - Janeiro/2022, conf. CT nº 008/2021/PGJ, NFSe nº 35/2022 e SEI 2022.002254.</t>
  </si>
  <si>
    <t>35/2022</t>
  </si>
  <si>
    <t>2022.002254</t>
  </si>
  <si>
    <t>Liquidação da NE nº 2021NE0000146 - Ref. a serv. de manutenção preventiva e corretiva de elevadores a PGJ/AM pela ELEVADORES BRASIL LTDA - EPP, rel. a Dezembro/2021, conf. contrato nº 004/2018/PGJ, NFSe nº 3755/2022 e SEI nº 2022.003351.</t>
  </si>
  <si>
    <t>3755/2022</t>
  </si>
  <si>
    <t>2022.003351</t>
  </si>
  <si>
    <t>Liquidação da NE n. 2022NE0000282 - Referente a pagamento de ART AM20220300978 da fiscalização do contrato 027/2021/PGJ da PGJ/AM ao CREA/AM, conforme solicitado no SEI nº 2021.021978.</t>
  </si>
  <si>
    <t>AM20220300978</t>
  </si>
  <si>
    <t>2021.021978</t>
  </si>
  <si>
    <t xml:space="preserve">02341467000120 </t>
  </si>
  <si>
    <t>AMAZONAS ENERGIA S/A</t>
  </si>
  <si>
    <t>Liquidação da NE nº 2022NE0000052 - Referente a fornecimento de energia elétrica a PGJ/AM pela AMAZONAS DISTRIBUIDORA DE ENERGIA S/A, relativo a Janeiro/2022, conforme contrato nº 010/2021/PGJ, Fatura nº 54697989/2022 e SEI nº 2022.002998.</t>
  </si>
  <si>
    <t xml:space="preserve"> 54697989/2022</t>
  </si>
  <si>
    <t>2022.002998</t>
  </si>
  <si>
    <t>Liquidação da NE nº 2022NE0000050 - Ref. a fornecimento de energia elétrica a PGJ/AM pela AMAZONAS DISTRIBUIDORA DE ENERGIA S/A, rel. a Janeiro/2022, conforme contrato nº 002/2019/PGJ, Faturas nº 54698078/2022 e 54698079/2022 e SEI nº 2022.002665.</t>
  </si>
  <si>
    <t>54698078/2022</t>
  </si>
  <si>
    <t>2022.002665</t>
  </si>
  <si>
    <t>Liquidação da NE nº 2022NE0000051 - Referente a fornecimento de energia elétrica a PGJ/AM pela AMAZONAS DISTRIBUIDORA DE ENERGIA S/A, relativo a Janeiro/2022, conforme contrato nº 005/2021/PGJ, Fatura Agrupada nº 0086746-2/2022 e SEI nº 2022.002814.</t>
  </si>
  <si>
    <t>0086746-2/2022</t>
  </si>
  <si>
    <t>2022.002814</t>
  </si>
  <si>
    <t>Liquidação da NE n. 2021NE0001135 - Ref. a Comunic. de Dados e Circuitos Dedicados a transmissão de dados, a PGJ/AM pela SENCINET BRASIL SERV. DE TELEC. LTDA, rel. 10/2021, conf. CT nº 013/2021/PGJ, Fatura nº 4935/2021 e SEI nº 2021.020363.</t>
  </si>
  <si>
    <t>4935/2021</t>
  </si>
  <si>
    <t>2021.020363</t>
  </si>
  <si>
    <t>Liquidação da NE n. 2021NE0001135 - Ref. a Comunic. de Dados e Circuitos Dedicados a transmissão de dados, a PGJ/AM pela SENCINET BRASIL SERV. DE TELEC. LTDA, rel. 10/2021, conf. CT nº 013/2021/PGJ, NFS-e nº 9776/2021 e SEI nº 2021.020363.</t>
  </si>
  <si>
    <t>9776/2021</t>
  </si>
  <si>
    <t>Liquidação da NE n. 2021NE0001136 - Ref. Parc. de Prestação de Serv. de Locação de equipam. para links de comunicação, a PGJ/AM pela SENCINET BRASIL SERV. DE TELEC. LTDA, rel. 10/2021, conf. CT nº 013/2021/PGJ, Fatura nº 15055/2021 e SEI 2021.020363</t>
  </si>
  <si>
    <t>15055/2021</t>
  </si>
  <si>
    <t>Liquidação da NE n. 2021NE0001137 - Ref. a Serviço de Instalação e Ativação, a PGJ/AM pela SENCINET BRASIL SERVICOS DE TELECOMUNICACOES LTDA, rel. 10/2021, conf. CT nº 013/2021/PGJ, NFSe nº 9775/2021 e SEI nº 2021.020363</t>
  </si>
  <si>
    <t xml:space="preserve"> 9775/2021</t>
  </si>
  <si>
    <t>Liquidação da NE nº 2022NE0000073 - Ref. a serviço de acesso à internet através de link de dados à PGJ/AM pela SIDI, relativo a Janeiro de 2022, conforme contrato nº 044/2018/PGJ, NFSe nº 6550/2022 e SEI nº 2022.002857</t>
  </si>
  <si>
    <t>6550/2022</t>
  </si>
  <si>
    <t>2022.002857</t>
  </si>
  <si>
    <t>Liquidação da NE nº 2022NE0000092 - Ref. a serviço de conectividade ponto a ponto em fibra óptica à PGJ/AM pela SIDI, relativo à Janeiro de 2022, conforme contrato nº 002/2020/PGJ, NFSe nº 6549/2022 e SEI nº 2022.002856.</t>
  </si>
  <si>
    <t>6549/2022</t>
  </si>
  <si>
    <t>2022.002856</t>
  </si>
  <si>
    <t xml:space="preserve">07234453000121 </t>
  </si>
  <si>
    <t>TOYOLEX AUTOS LTDA</t>
  </si>
  <si>
    <t>Liquidação da NE n. 2021NE0001918 - Referente a revisão dos veículos oficiais de propriedade da PGJ/AM pela TOYOLEX AUTOS LTDA, conforme NFSe nº 58650 a 58655, nº 58657 a 58660 e SEI nº 2022.001502.</t>
  </si>
  <si>
    <t xml:space="preserve"> 58650 a 58655, 58657 a 58660</t>
  </si>
  <si>
    <t>2022.001502</t>
  </si>
  <si>
    <t>Liquidação da NE n. 2021NE0001918 - Referente a fornecimento de peças para os veículos oficiais de propriedade da PGJ/AM pela TOYOLEX AUTOS LTDA, conforme NFe nº 227947 a 227948, nº 227950 a 227953, nº 227956 a 227959 e SEI nº 2022.001502.</t>
  </si>
  <si>
    <t>227947 a 227948, 227950 a 227953, 227956 a 227959</t>
  </si>
  <si>
    <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 xml:space="preserve">SERVIÇOS </t>
    </r>
    <r>
      <rPr>
        <b/>
        <sz val="14"/>
        <rFont val="Arial"/>
        <family val="2"/>
      </rPr>
      <t>- PGJ/AM</t>
    </r>
  </si>
  <si>
    <t>9849/2021</t>
  </si>
  <si>
    <t>Liquidação da NE nº 2021NE0000141 - Referente a serviço de execução do sistema de RH à PGJ/AM pela PRODAM, rel. a 12/2021, conf. cont. nº 003/2019/PGJ, Nfse nº 26422, SEI nº 2022.000096.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</si>
</sst>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 &quot;* #,##0.00_-;&quot;-R$ &quot;* #,##0.00_-;_-&quot;R$ &quot;* \-??_-;_-@_-"/>
    <numFmt numFmtId="165" formatCode="[$R$-416]\ #,##0.00;[Red]\-[$R$-416]\ #,##0.00"/>
    <numFmt numFmtId="166" formatCode="_-* #,##0.00_-;\-* #,##0.00_-;_-* \-??_-;_-@_-"/>
    <numFmt numFmtId="167" formatCode="d/m/yyyy"/>
  </numFmts>
  <fonts count="2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2"/>
      <color rgb="FFFFFFFF"/>
      <name val="Arial1"/>
      <charset val="1"/>
    </font>
    <font>
      <b/>
      <sz val="14"/>
      <color rgb="FF2A6099"/>
      <name val="Arial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/>
    <xf numFmtId="166" fontId="1" fillId="0" borderId="0" applyBorder="0" applyProtection="0"/>
    <xf numFmtId="164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3" fillId="4" borderId="0" applyBorder="0" applyProtection="0"/>
    <xf numFmtId="0" fontId="3" fillId="0" borderId="0" applyBorder="0" applyProtection="0"/>
    <xf numFmtId="0" fontId="4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6" fillId="0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>
      <alignment horizontal="center" textRotation="90"/>
    </xf>
    <xf numFmtId="0" fontId="13" fillId="0" borderId="0" applyBorder="0" applyProtection="0"/>
    <xf numFmtId="164" fontId="1" fillId="0" borderId="0" applyBorder="0" applyProtection="0"/>
    <xf numFmtId="0" fontId="14" fillId="8" borderId="0" applyBorder="0" applyProtection="0"/>
    <xf numFmtId="0" fontId="8" fillId="0" borderId="0"/>
    <xf numFmtId="0" fontId="15" fillId="8" borderId="1" applyProtection="0"/>
    <xf numFmtId="0" fontId="16" fillId="0" borderId="0" applyBorder="0" applyProtection="0"/>
    <xf numFmtId="165" fontId="16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4" fillId="0" borderId="0" applyBorder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20" fillId="9" borderId="2" xfId="21" applyFont="1" applyFill="1" applyBorder="1" applyAlignment="1">
      <alignment horizontal="center" vertical="center" wrapText="1"/>
    </xf>
    <xf numFmtId="0" fontId="20" fillId="9" borderId="2" xfId="21" applyFont="1" applyFill="1" applyBorder="1" applyAlignment="1">
      <alignment horizontal="center" vertical="center"/>
    </xf>
    <xf numFmtId="0" fontId="18" fillId="0" borderId="0" xfId="21" applyFont="1" applyFill="1" applyAlignment="1">
      <alignment horizontal="left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22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164" fontId="23" fillId="0" borderId="2" xfId="19" applyFont="1" applyFill="1" applyBorder="1" applyAlignment="1" applyProtection="1">
      <alignment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14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164" fontId="23" fillId="0" borderId="2" xfId="19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14" fontId="22" fillId="0" borderId="2" xfId="0" applyNumberFormat="1" applyFont="1" applyFill="1" applyBorder="1" applyAlignment="1">
      <alignment horizontal="center" vertical="center"/>
    </xf>
    <xf numFmtId="164" fontId="22" fillId="0" borderId="2" xfId="19" applyFont="1" applyFill="1" applyBorder="1" applyAlignment="1">
      <alignment vertical="center"/>
    </xf>
    <xf numFmtId="49" fontId="22" fillId="0" borderId="2" xfId="2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/>
    </xf>
    <xf numFmtId="49" fontId="25" fillId="0" borderId="2" xfId="28" applyNumberFormat="1" applyFill="1" applyBorder="1" applyAlignment="1">
      <alignment horizontal="center" vertical="center"/>
    </xf>
    <xf numFmtId="0" fontId="25" fillId="0" borderId="2" xfId="28" applyFill="1" applyBorder="1" applyAlignment="1">
      <alignment horizontal="center" vertical="center"/>
    </xf>
    <xf numFmtId="49" fontId="25" fillId="0" borderId="2" xfId="28" applyNumberFormat="1" applyFill="1" applyBorder="1" applyAlignment="1">
      <alignment horizontal="center" vertical="center" wrapText="1"/>
    </xf>
    <xf numFmtId="0" fontId="25" fillId="0" borderId="2" xfId="28" applyFill="1" applyBorder="1" applyAlignment="1">
      <alignment vertical="center" wrapText="1"/>
    </xf>
    <xf numFmtId="0" fontId="0" fillId="10" borderId="0" xfId="0" applyFill="1"/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9" fillId="0" borderId="0" xfId="21" applyFont="1" applyBorder="1" applyAlignment="1">
      <alignment horizontal="left"/>
    </xf>
    <xf numFmtId="49" fontId="17" fillId="0" borderId="0" xfId="21" applyNumberFormat="1" applyFont="1" applyBorder="1" applyAlignment="1">
      <alignment horizontal="right" vertical="center"/>
    </xf>
    <xf numFmtId="0" fontId="26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</cellXfs>
  <cellStyles count="29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28" builtinId="8"/>
    <cellStyle name="Hyperlink 15" xfId="18"/>
    <cellStyle name="Moeda 2" xfId="19"/>
    <cellStyle name="Moeda 3" xfId="3"/>
    <cellStyle name="Neutral 16" xfId="20"/>
    <cellStyle name="Normal" xfId="0" builtinId="0"/>
    <cellStyle name="Normal 2" xfId="21"/>
    <cellStyle name="Normal 3" xfId="1"/>
    <cellStyle name="Note 17" xfId="22"/>
    <cellStyle name="Result" xfId="23"/>
    <cellStyle name="Result2" xfId="24"/>
    <cellStyle name="Status 18" xfId="25"/>
    <cellStyle name="Text 19" xfId="26"/>
    <cellStyle name="Vírgula 2" xfId="2"/>
    <cellStyle name="Warning 20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1476375</xdr:colOff>
      <xdr:row>1</xdr:row>
      <xdr:rowOff>23812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083594" cy="92868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CT_n_019-2021-MP-PGJ_60243.pdf" TargetMode="External"/><Relationship Id="rId21" Type="http://schemas.openxmlformats.org/officeDocument/2006/relationships/hyperlink" Target="https://www.mpam.mp.br/images/NF_157_49ffc.pdf" TargetMode="External"/><Relationship Id="rId42" Type="http://schemas.openxmlformats.org/officeDocument/2006/relationships/hyperlink" Target="https://www.mpam.mp.br/images/NF_59850_2d157.PDF" TargetMode="External"/><Relationship Id="rId63" Type="http://schemas.openxmlformats.org/officeDocument/2006/relationships/hyperlink" Target="https://www.mpam.mp.br/images/NF_9849-8_f8e8c.pdf" TargetMode="External"/><Relationship Id="rId84" Type="http://schemas.openxmlformats.org/officeDocument/2006/relationships/hyperlink" Target="https://www.mpam.mp.br/images/NF_54697989_cfbda.pdf" TargetMode="External"/><Relationship Id="rId138" Type="http://schemas.openxmlformats.org/officeDocument/2006/relationships/hyperlink" Target="https://www.mpam.mp.br/images/CT_n_019-2021-MP-PGJ_60243.pdf" TargetMode="External"/><Relationship Id="rId159" Type="http://schemas.openxmlformats.org/officeDocument/2006/relationships/hyperlink" Target="https://www.mpam.mp.br/images/CT_n%C2%BA_001.2021-MP-PGJ_3bc8f.pdf" TargetMode="External"/><Relationship Id="rId170" Type="http://schemas.openxmlformats.org/officeDocument/2006/relationships/hyperlink" Target="https://www.mpam.mp.br/images/CT_n%C2%BA_023-2021-MP-PGJ_0ac78.pdf" TargetMode="External"/><Relationship Id="rId107" Type="http://schemas.openxmlformats.org/officeDocument/2006/relationships/hyperlink" Target="https://www.mpam.mp.br/images/CT_n%C2%BA_013-2021-MP-PGJ_7c5fc.pdf" TargetMode="External"/><Relationship Id="rId11" Type="http://schemas.openxmlformats.org/officeDocument/2006/relationships/hyperlink" Target="https://www.mpam.mp.br/images/NF_55238_32f4d.pdf" TargetMode="External"/><Relationship Id="rId32" Type="http://schemas.openxmlformats.org/officeDocument/2006/relationships/hyperlink" Target="https://www.mpam.mp.br/images/NF_2606_b28a4.pdf" TargetMode="External"/><Relationship Id="rId53" Type="http://schemas.openxmlformats.org/officeDocument/2006/relationships/hyperlink" Target="https://www.mpam.mp.br/images/NF_414229_01917.pdf" TargetMode="External"/><Relationship Id="rId74" Type="http://schemas.openxmlformats.org/officeDocument/2006/relationships/hyperlink" Target="https://www.mpam.mp.br/images/NF_130300_12b08.pdf" TargetMode="External"/><Relationship Id="rId128" Type="http://schemas.openxmlformats.org/officeDocument/2006/relationships/hyperlink" Target="https://www.mpam.mp.br/images/CT_n%C2%BA_044-2018_-_MP-PGJ_9d11f.pdf" TargetMode="External"/><Relationship Id="rId149" Type="http://schemas.openxmlformats.org/officeDocument/2006/relationships/hyperlink" Target="https://www.mpam.mp.br/images/2%C2%BA_ao_CT_043-2018_-_MP-PGJ_f53f9.pdf" TargetMode="External"/><Relationship Id="rId5" Type="http://schemas.openxmlformats.org/officeDocument/2006/relationships/hyperlink" Target="https://www.mpam.mp.br/images/NF_59887_abf17.PDF" TargetMode="External"/><Relationship Id="rId95" Type="http://schemas.openxmlformats.org/officeDocument/2006/relationships/hyperlink" Target="https://www.mpam.mp.br/images/CT_n%C2%BA_10-2020-MP-PGJ_d98a6.pdf" TargetMode="External"/><Relationship Id="rId160" Type="http://schemas.openxmlformats.org/officeDocument/2006/relationships/hyperlink" Target="https://www.mpam.mp.br/images/CT_n%C2%BA_001.2021-MP-PGJ_3bc8f.pdf" TargetMode="External"/><Relationship Id="rId181" Type="http://schemas.openxmlformats.org/officeDocument/2006/relationships/hyperlink" Target="https://www.mpam.mp.br/images/CT_N%C2%BA_002-2020-MP-PGJ_ae08b.pdf" TargetMode="External"/><Relationship Id="rId22" Type="http://schemas.openxmlformats.org/officeDocument/2006/relationships/hyperlink" Target="https://www.mpam.mp.br/images/NF_3817_82238.pdf" TargetMode="External"/><Relationship Id="rId43" Type="http://schemas.openxmlformats.org/officeDocument/2006/relationships/hyperlink" Target="https://www.mpam.mp.br/images/NF_414225_94993.pdf" TargetMode="External"/><Relationship Id="rId64" Type="http://schemas.openxmlformats.org/officeDocument/2006/relationships/hyperlink" Target="https://www.mpam.mp.br/images/NF_500029_ba89b.pdf" TargetMode="External"/><Relationship Id="rId118" Type="http://schemas.openxmlformats.org/officeDocument/2006/relationships/hyperlink" Target="https://www.mpam.mp.br/images/CARTA_CONTRATO_N%C2%BA_001-2017-MP-PGJ_cad92.pdf" TargetMode="External"/><Relationship Id="rId139" Type="http://schemas.openxmlformats.org/officeDocument/2006/relationships/hyperlink" Target="https://www.mpam.mp.br/images/CT_n_019-2021-MP-PGJ_60243.pdf" TargetMode="External"/><Relationship Id="rId85" Type="http://schemas.openxmlformats.org/officeDocument/2006/relationships/hyperlink" Target="https://www.mpam.mp.br/images/NF_54698078_5b00c.pdf" TargetMode="External"/><Relationship Id="rId150" Type="http://schemas.openxmlformats.org/officeDocument/2006/relationships/hyperlink" Target="https://www.mpam.mp.br/images/CT_n%C2%BA_012-2021-MP-PGJ_df72d.pdf" TargetMode="External"/><Relationship Id="rId171" Type="http://schemas.openxmlformats.org/officeDocument/2006/relationships/hyperlink" Target="https://www.mpam.mp.br/images/CT_n%C2%BA_008-2021-MP-PGJ_077ad.pdf" TargetMode="External"/><Relationship Id="rId12" Type="http://schemas.openxmlformats.org/officeDocument/2006/relationships/hyperlink" Target="https://www.mpam.mp.br/images/NF_55315_ae0a6.pdf" TargetMode="External"/><Relationship Id="rId33" Type="http://schemas.openxmlformats.org/officeDocument/2006/relationships/hyperlink" Target="https://www.mpam.mp.br/images/NF_300039224744_79279.pdf" TargetMode="External"/><Relationship Id="rId108" Type="http://schemas.openxmlformats.org/officeDocument/2006/relationships/hyperlink" Target="https://www.mpam.mp.br/images/CT_n%C2%BA_013-2021-MP-PGJ_7c5fc.pdf" TargetMode="External"/><Relationship Id="rId129" Type="http://schemas.openxmlformats.org/officeDocument/2006/relationships/hyperlink" Target="https://www.mpam.mp.br/images/Contrato_n%C2%BA_018-2019_-_MP-PGJ_063bc.pdf" TargetMode="External"/><Relationship Id="rId54" Type="http://schemas.openxmlformats.org/officeDocument/2006/relationships/hyperlink" Target="V" TargetMode="External"/><Relationship Id="rId75" Type="http://schemas.openxmlformats.org/officeDocument/2006/relationships/hyperlink" Target="https://www.mpam.mp.br/images/NF_AM20220297316_9a004.pdf" TargetMode="External"/><Relationship Id="rId96" Type="http://schemas.openxmlformats.org/officeDocument/2006/relationships/hyperlink" Target="https://www.mpam.mp.br/images/Contrato_n%C2%BA_011.2018_-_Telefonia_M%C3%B3vel_-_VIVO_TELEF%C3%94NICO_84b0f.pdf" TargetMode="External"/><Relationship Id="rId140" Type="http://schemas.openxmlformats.org/officeDocument/2006/relationships/hyperlink" Target="https://www.mpam.mp.br/images/CT_n_019-2021-MP-PGJ_60243.pdf" TargetMode="External"/><Relationship Id="rId161" Type="http://schemas.openxmlformats.org/officeDocument/2006/relationships/hyperlink" Target="https://www.mpam.mp.br/images/CC_n%C2%BA_004-2021-MP-PGJ_19977.pdf" TargetMode="External"/><Relationship Id="rId182" Type="http://schemas.openxmlformats.org/officeDocument/2006/relationships/hyperlink" Target="https://www.mpam.mp.br/images/Contrato_n%C2%BA_003-2019_-_MP_-_PGJ_79dd4.pdf" TargetMode="External"/><Relationship Id="rId6" Type="http://schemas.openxmlformats.org/officeDocument/2006/relationships/hyperlink" Target="https://www.mpam.mp.br/images/NF_59363_ecc76.PDF" TargetMode="External"/><Relationship Id="rId23" Type="http://schemas.openxmlformats.org/officeDocument/2006/relationships/hyperlink" Target="https://www.mpam.mp.br/images/NF_14290_9a9ed.pdf" TargetMode="External"/><Relationship Id="rId119" Type="http://schemas.openxmlformats.org/officeDocument/2006/relationships/hyperlink" Target="v" TargetMode="External"/><Relationship Id="rId44" Type="http://schemas.openxmlformats.org/officeDocument/2006/relationships/hyperlink" Target="https://www.mpam.mp.br/images/NF_182121077_6c52e.pdf" TargetMode="External"/><Relationship Id="rId60" Type="http://schemas.openxmlformats.org/officeDocument/2006/relationships/hyperlink" Target="https://www.mpam.mp.br/images/NF_5029_28652.pdf" TargetMode="External"/><Relationship Id="rId65" Type="http://schemas.openxmlformats.org/officeDocument/2006/relationships/hyperlink" Target="https://www.mpam.mp.br/images/NF_623_315d5.pdf" TargetMode="External"/><Relationship Id="rId81" Type="http://schemas.openxmlformats.org/officeDocument/2006/relationships/hyperlink" Target="https://www.mpam.mp.br/images/NF_35_a3f31.pdf" TargetMode="External"/><Relationship Id="rId86" Type="http://schemas.openxmlformats.org/officeDocument/2006/relationships/hyperlink" Target="https://www.mpam.mp.br/images/NF_0086746-2_69f8f.pdf" TargetMode="External"/><Relationship Id="rId130" Type="http://schemas.openxmlformats.org/officeDocument/2006/relationships/hyperlink" Target="https://www.mpam.mp.br/images/Contrato_n%C2%BA_018-2019_-_MP-PGJ_063bc.pdf" TargetMode="External"/><Relationship Id="rId135" Type="http://schemas.openxmlformats.org/officeDocument/2006/relationships/hyperlink" Target="https://www.mpam.mp.br/images/CT_n%C2%BA_015-2020-MP-PGJ_4610e.pdf" TargetMode="External"/><Relationship Id="rId151" Type="http://schemas.openxmlformats.org/officeDocument/2006/relationships/hyperlink" Target="https://www.mpam.mp.br/images/CT_n%C2%BA_012-2021-MP-PGJ_df72d.pdf" TargetMode="External"/><Relationship Id="rId156" Type="http://schemas.openxmlformats.org/officeDocument/2006/relationships/hyperlink" Target="https://www.mpam.mp.br/images/CT_N%C2%BA_011-2021-MP-PGJ_edd36.pdf" TargetMode="External"/><Relationship Id="rId177" Type="http://schemas.openxmlformats.org/officeDocument/2006/relationships/hyperlink" Target="https://www.mpam.mp.br/images/CT_n%C2%BA_013-2021-MP-PGJ_7c5fc.pdf" TargetMode="External"/><Relationship Id="rId172" Type="http://schemas.openxmlformats.org/officeDocument/2006/relationships/hyperlink" Target="https://www.mpam.mp.br/images/Contrato_n%C2%BA_004_2018_-_Elevadores_Brasil_b3daf.pdf" TargetMode="External"/><Relationship Id="rId13" Type="http://schemas.openxmlformats.org/officeDocument/2006/relationships/hyperlink" Target="https://www.mpam.mp.br/images/NF_5882_05f3d.pdf" TargetMode="External"/><Relationship Id="rId18" Type="http://schemas.openxmlformats.org/officeDocument/2006/relationships/hyperlink" Target="https://www.mpam.mp.br/images/NF_5965_ca4bb.pdf" TargetMode="External"/><Relationship Id="rId39" Type="http://schemas.openxmlformats.org/officeDocument/2006/relationships/hyperlink" Target="V" TargetMode="External"/><Relationship Id="rId109" Type="http://schemas.openxmlformats.org/officeDocument/2006/relationships/hyperlink" Target="https://www.mpam.mp.br/images/CT_N%C2%BA_002-2020-MP-PGJ_ae08b.pdf" TargetMode="External"/><Relationship Id="rId34" Type="http://schemas.openxmlformats.org/officeDocument/2006/relationships/hyperlink" Target="https://www.mpam.mp.br/images/NF_0345991343_3eb4b.pdf" TargetMode="External"/><Relationship Id="rId50" Type="http://schemas.openxmlformats.org/officeDocument/2006/relationships/hyperlink" Target="https://www.mpam.mp.br/images/NF_9850_27b2c.pdf" TargetMode="External"/><Relationship Id="rId55" Type="http://schemas.openxmlformats.org/officeDocument/2006/relationships/hyperlink" Target="https://www.mpam.mp.br/images/NF_15179_ee258.pdf" TargetMode="External"/><Relationship Id="rId76" Type="http://schemas.openxmlformats.org/officeDocument/2006/relationships/hyperlink" Target="https://www.mpam.mp.br/images/NF_3385_31a2a.pdf" TargetMode="External"/><Relationship Id="rId97" Type="http://schemas.openxmlformats.org/officeDocument/2006/relationships/hyperlink" Target="https://www.mpam.mp.br/images/Contrato_n%C2%BA_010-2017_-_Manuten%C3%A7%C3%A3o_Refrigera%C3%A7%C3%A3o_-_G_REFRIGERA%C3%87%C3%83O_ac6c3.pdf" TargetMode="External"/><Relationship Id="rId104" Type="http://schemas.openxmlformats.org/officeDocument/2006/relationships/hyperlink" Target="https://www.mpam.mp.br/images/CT_n%C2%BA_017-2020-MP-PGJ_30d63.pdf" TargetMode="External"/><Relationship Id="rId120" Type="http://schemas.openxmlformats.org/officeDocument/2006/relationships/hyperlink" Target="https://www.mpam.mp.br/images/CARTA_CONTRATO_N%C2%BA_001-2017-MP-PGJ_cad92.pdf" TargetMode="External"/><Relationship Id="rId125" Type="http://schemas.openxmlformats.org/officeDocument/2006/relationships/hyperlink" Target="https://www.mpam.mp.br/images/Contrato_n%C2%BA_011.2018_-_Telefonia_M%C3%B3vel_-_VIVO_TELEF%C3%94NICO_84b0f.pdf" TargetMode="External"/><Relationship Id="rId141" Type="http://schemas.openxmlformats.org/officeDocument/2006/relationships/hyperlink" Target="https://www.mpam.mp.br/images/CT_N%C2%BA_022-2021-MP-PGJ_4d651.pdf" TargetMode="External"/><Relationship Id="rId146" Type="http://schemas.openxmlformats.org/officeDocument/2006/relationships/hyperlink" Target="https://www.mpam.mp.br/images/CT_N%C2%BA_022-2021-MP-PGJ_4d651.pdf" TargetMode="External"/><Relationship Id="rId167" Type="http://schemas.openxmlformats.org/officeDocument/2006/relationships/hyperlink" Target="https://www.mpam.mp.br/images/CT_N%C2%BA_20-2021-MP-PGJ_c45bd.pdf" TargetMode="External"/><Relationship Id="rId7" Type="http://schemas.openxmlformats.org/officeDocument/2006/relationships/hyperlink" Target="https://www.mpam.mp.br/images/NF_175_c8b22.pdf" TargetMode="External"/><Relationship Id="rId71" Type="http://schemas.openxmlformats.org/officeDocument/2006/relationships/hyperlink" Target="https://www.mpam.mp.br/images/NF_28487012022-7_1ae66.pdf" TargetMode="External"/><Relationship Id="rId92" Type="http://schemas.openxmlformats.org/officeDocument/2006/relationships/hyperlink" Target="https://www.mpam.mp.br/images/NF_6549_50348.pdf" TargetMode="External"/><Relationship Id="rId162" Type="http://schemas.openxmlformats.org/officeDocument/2006/relationships/hyperlink" Target="https://www.mpam.mp.br/images/CC_n%C2%BA_004-2021-MP-PGJ_19977.pdf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s://www.mpam.mp.br/images/NF_6401397031_56c53.pdf" TargetMode="External"/><Relationship Id="rId29" Type="http://schemas.openxmlformats.org/officeDocument/2006/relationships/hyperlink" Target="https://www.mpam.mp.br/images/NF_389866_b3753.pdf" TargetMode="External"/><Relationship Id="rId24" Type="http://schemas.openxmlformats.org/officeDocument/2006/relationships/hyperlink" Target="https://www.mpam.mp.br/images/NF_0300039224745_426f8.pdf" TargetMode="External"/><Relationship Id="rId40" Type="http://schemas.openxmlformats.org/officeDocument/2006/relationships/hyperlink" Target="V" TargetMode="External"/><Relationship Id="rId45" Type="http://schemas.openxmlformats.org/officeDocument/2006/relationships/hyperlink" Target="https://www.mpam.mp.br/images/NF_1825942_eb1ad.pdf" TargetMode="External"/><Relationship Id="rId66" Type="http://schemas.openxmlformats.org/officeDocument/2006/relationships/hyperlink" Target="https://www.mpam.mp.br/images/NF_863_9810b.pdf" TargetMode="External"/><Relationship Id="rId87" Type="http://schemas.openxmlformats.org/officeDocument/2006/relationships/hyperlink" Target="https://www.mpam.mp.br/images/NF_4935_f42a1.pdf" TargetMode="External"/><Relationship Id="rId110" Type="http://schemas.openxmlformats.org/officeDocument/2006/relationships/hyperlink" Target="https://www.mpam.mp.br/images/CT_n%C2%BA_044-2018_-_MP-PGJ_9d11f.pdf" TargetMode="External"/><Relationship Id="rId115" Type="http://schemas.openxmlformats.org/officeDocument/2006/relationships/hyperlink" Target="https://www.mpam.mp.br/images/CT_035-2018_-_Telemar_Norte_Leste_c7ff6.pdf" TargetMode="External"/><Relationship Id="rId131" Type="http://schemas.openxmlformats.org/officeDocument/2006/relationships/hyperlink" Target="https://www.mpam.mp.br/images/CT_n%C2%BA_001.2021-MP-PGJ_3bc8f.pdf" TargetMode="External"/><Relationship Id="rId136" Type="http://schemas.openxmlformats.org/officeDocument/2006/relationships/hyperlink" Target="https://www.mpam.mp.br/images/CT_n%C2%BA_015-2020-MP-PGJ_4610e.pdf" TargetMode="External"/><Relationship Id="rId157" Type="http://schemas.openxmlformats.org/officeDocument/2006/relationships/hyperlink" Target="https://www.mpam.mp.br/images/CT_N%C2%BA_011-2021-MP-PGJ_edd36.pdf" TargetMode="External"/><Relationship Id="rId178" Type="http://schemas.openxmlformats.org/officeDocument/2006/relationships/hyperlink" Target="https://www.mpam.mp.br/images/CT_n%C2%BA_013-2021-MP-PGJ_7c5fc.pdf" TargetMode="External"/><Relationship Id="rId61" Type="http://schemas.openxmlformats.org/officeDocument/2006/relationships/hyperlink" Target="https://www.mpam.mp.br/images/NF_9848_170e3.pdf" TargetMode="External"/><Relationship Id="rId82" Type="http://schemas.openxmlformats.org/officeDocument/2006/relationships/hyperlink" Target="https://www.mpam.mp.br/images/NF_3755_1eef7.pdf" TargetMode="External"/><Relationship Id="rId152" Type="http://schemas.openxmlformats.org/officeDocument/2006/relationships/hyperlink" Target="https://www.mpam.mp.br/images/CT_n%C2%BA_013-2021-MP-PGJ_7c5fc.pdf" TargetMode="External"/><Relationship Id="rId173" Type="http://schemas.openxmlformats.org/officeDocument/2006/relationships/hyperlink" Target="https://www.mpam.mp.br/images/CT_n%C2%BA_010-2021-_MP-PGJ_59035.pdf" TargetMode="External"/><Relationship Id="rId19" Type="http://schemas.openxmlformats.org/officeDocument/2006/relationships/hyperlink" Target="https://www.mpam.mp.br/images/NF_5966_62c0f.pdf" TargetMode="External"/><Relationship Id="rId14" Type="http://schemas.openxmlformats.org/officeDocument/2006/relationships/hyperlink" Target="https://www.mpam.mp.br/images/NF_5333_dff56.pdf" TargetMode="External"/><Relationship Id="rId30" Type="http://schemas.openxmlformats.org/officeDocument/2006/relationships/hyperlink" Target="https://www.mpam.mp.br/images/NF_389818_86ebb.pdf" TargetMode="External"/><Relationship Id="rId35" Type="http://schemas.openxmlformats.org/officeDocument/2006/relationships/hyperlink" Target="https://www.mpam.mp.br/images/NF_6197_49a84.pdf" TargetMode="External"/><Relationship Id="rId56" Type="http://schemas.openxmlformats.org/officeDocument/2006/relationships/hyperlink" Target="https://www.mpam.mp.br/images/NF_9882_d8537.pdf" TargetMode="External"/><Relationship Id="rId77" Type="http://schemas.openxmlformats.org/officeDocument/2006/relationships/hyperlink" Target="https://www.mpam.mp.br/images/NF_179_7a46f.pdf" TargetMode="External"/><Relationship Id="rId100" Type="http://schemas.openxmlformats.org/officeDocument/2006/relationships/hyperlink" Target="https://www.mpam.mp.br/images/Contrato_n%C2%BA_031-2016_-_Vsat_-_HUGHES_e905b.pdf" TargetMode="External"/><Relationship Id="rId105" Type="http://schemas.openxmlformats.org/officeDocument/2006/relationships/hyperlink" Target="https://www.mpam.mp.br/images/CT_n%C2%BA_006-2021_-_MP-PGJ_133b7.pdf" TargetMode="External"/><Relationship Id="rId126" Type="http://schemas.openxmlformats.org/officeDocument/2006/relationships/hyperlink" Target="https://www.mpam.mp.br/images/CT_N%C2%BA_002-2020-MP-PGJ_ae08b.pdf" TargetMode="External"/><Relationship Id="rId147" Type="http://schemas.openxmlformats.org/officeDocument/2006/relationships/hyperlink" Target="https://www.mpam.mp.br/images/CT_N%C2%BA_022-2021-MP-PGJ_4d651.pdf" TargetMode="External"/><Relationship Id="rId168" Type="http://schemas.openxmlformats.org/officeDocument/2006/relationships/hyperlink" Target="https://www.mpam.mp.br/images/2%C2%BA_ao_CT_043-2018_-_MP-PGJ_f53f9.pdf" TargetMode="External"/><Relationship Id="rId8" Type="http://schemas.openxmlformats.org/officeDocument/2006/relationships/hyperlink" Target="https://www.mpam.mp.br/images/NF_175_c8b22.pdf%5d" TargetMode="External"/><Relationship Id="rId51" Type="http://schemas.openxmlformats.org/officeDocument/2006/relationships/hyperlink" Target="V" TargetMode="External"/><Relationship Id="rId72" Type="http://schemas.openxmlformats.org/officeDocument/2006/relationships/hyperlink" Target="https://www.mpam.mp.br/images/NF_27076_cd253.pdf" TargetMode="External"/><Relationship Id="rId93" Type="http://schemas.openxmlformats.org/officeDocument/2006/relationships/hyperlink" Target="https://www.mpam.mp.br/images/banners/NF_58650-58660_6628c.pdf" TargetMode="External"/><Relationship Id="rId98" Type="http://schemas.openxmlformats.org/officeDocument/2006/relationships/hyperlink" Target="https://www.mpam.mp.br/images/Contrato_n%C2%BA_031-2016_-_Vsat_-_HUGHES_e905b.pdf" TargetMode="External"/><Relationship Id="rId121" Type="http://schemas.openxmlformats.org/officeDocument/2006/relationships/hyperlink" Target="https://www.mpam.mp.br/images/CARTA_CONTRATO_N%C2%BA_001-2017-MP-PGJ_cad92.pdf" TargetMode="External"/><Relationship Id="rId142" Type="http://schemas.openxmlformats.org/officeDocument/2006/relationships/hyperlink" Target="https://www.mpam.mp.br/images/CT_N%C2%BA_022-2021-MP-PGJ_4d651.pdf" TargetMode="External"/><Relationship Id="rId163" Type="http://schemas.openxmlformats.org/officeDocument/2006/relationships/hyperlink" Target="https://www.mpam.mp.br/images/CT_n%C2%BA_018-2020_-_MP_PGJ_3c0d0.pdf" TargetMode="External"/><Relationship Id="rId184" Type="http://schemas.openxmlformats.org/officeDocument/2006/relationships/drawing" Target="../drawings/drawing1.xml"/><Relationship Id="rId3" Type="http://schemas.openxmlformats.org/officeDocument/2006/relationships/hyperlink" Target="https://www.mpam.mp.br/images/NF_1994_9e175.pdf" TargetMode="External"/><Relationship Id="rId25" Type="http://schemas.openxmlformats.org/officeDocument/2006/relationships/hyperlink" Target="https://www.mpam.mp.br/images/NF_0300039230269_cd88a.pdf" TargetMode="External"/><Relationship Id="rId46" Type="http://schemas.openxmlformats.org/officeDocument/2006/relationships/hyperlink" Target="https://www.mpam.mp.br/images/NF_6194_7ee1d.pdf" TargetMode="External"/><Relationship Id="rId67" Type="http://schemas.openxmlformats.org/officeDocument/2006/relationships/hyperlink" Target="https://www.mpam.mp.br/images/NF_475_8fd2a.pdf" TargetMode="External"/><Relationship Id="rId116" Type="http://schemas.openxmlformats.org/officeDocument/2006/relationships/hyperlink" Target="https://www.mpam.mp.br/images/Contrato_n%C2%BA_018-2019_-_MP-PGJ_063bc.pdf" TargetMode="External"/><Relationship Id="rId137" Type="http://schemas.openxmlformats.org/officeDocument/2006/relationships/hyperlink" Target="https://www.mpam.mp.br/images/CT_n%C2%BA_003.2021.MP-PGJ_7050b.pdf" TargetMode="External"/><Relationship Id="rId158" Type="http://schemas.openxmlformats.org/officeDocument/2006/relationships/hyperlink" Target="https://www.mpam.mp.br/images/CT_n%C2%BA_003.2021.MP-PGJ_7050b.pdf" TargetMode="External"/><Relationship Id="rId20" Type="http://schemas.openxmlformats.org/officeDocument/2006/relationships/hyperlink" Target="https://www.mpam.mp.br/images/NF_169_7e0b7.pdf" TargetMode="External"/><Relationship Id="rId41" Type="http://schemas.openxmlformats.org/officeDocument/2006/relationships/hyperlink" Target="https://www.mpam.mp.br/images/NF_414224_12c06.pdf" TargetMode="External"/><Relationship Id="rId62" Type="http://schemas.openxmlformats.org/officeDocument/2006/relationships/hyperlink" Target="https://www.mpam.mp.br/images/NF_15146_5565f.pdf" TargetMode="External"/><Relationship Id="rId83" Type="http://schemas.openxmlformats.org/officeDocument/2006/relationships/hyperlink" Target="https://www.mpam.mp.br/images/Contrato_n%C2%BA_003-2019_-_MP_-_PGJ_79dd4.pdfhttps:/www.mpam.mp.br/images/NF_AM20220300978_cdefd.pdf" TargetMode="External"/><Relationship Id="rId88" Type="http://schemas.openxmlformats.org/officeDocument/2006/relationships/hyperlink" Target="https://www.mpam.mp.br/images/NF_9776_f38ce.pdf" TargetMode="External"/><Relationship Id="rId111" Type="http://schemas.openxmlformats.org/officeDocument/2006/relationships/hyperlink" Target="https://www.mpam.mp.br/images/Contrato_n%C2%BA_031-2016_-_Vsat_-_HUGHES_e905b.pdf" TargetMode="External"/><Relationship Id="rId132" Type="http://schemas.openxmlformats.org/officeDocument/2006/relationships/hyperlink" Target="https://www.mpam.mp.br/images/CT_n_019-2021-MP-PGJ_60243.pdf" TargetMode="External"/><Relationship Id="rId153" Type="http://schemas.openxmlformats.org/officeDocument/2006/relationships/hyperlink" Target="https://www.mpam.mp.br/images/CT_n%C2%BA_013-2021-MP-PGJ_7c5fc.pdf" TargetMode="External"/><Relationship Id="rId174" Type="http://schemas.openxmlformats.org/officeDocument/2006/relationships/hyperlink" Target="https://www.mpam.mp.br/images/Contrato_n%C2%BA_002-2019_-_CUSD-CCER_-_MP-PGJ_78b2c.pdf" TargetMode="External"/><Relationship Id="rId179" Type="http://schemas.openxmlformats.org/officeDocument/2006/relationships/hyperlink" Target="https://www.mpam.mp.br/images/CT_n%C2%BA_013-2021-MP-PGJ_7c5fc.pdf" TargetMode="External"/><Relationship Id="rId15" Type="http://schemas.openxmlformats.org/officeDocument/2006/relationships/hyperlink" Target="https://www.mpam.mp.br/images/NF_5068_347c1.pdf" TargetMode="External"/><Relationship Id="rId36" Type="http://schemas.openxmlformats.org/officeDocument/2006/relationships/hyperlink" Target="https://www.mpam.mp.br/images/NF_6200_b329a.pdf" TargetMode="External"/><Relationship Id="rId57" Type="http://schemas.openxmlformats.org/officeDocument/2006/relationships/hyperlink" Target="https://www.mpam.mp.br/images/NF_26422_2c871.pdf%5b" TargetMode="External"/><Relationship Id="rId106" Type="http://schemas.openxmlformats.org/officeDocument/2006/relationships/hyperlink" Target="https://www.mpam.mp.br/images/CT_n%C2%BA_013-2021-MP-PGJ_7c5fc.pdf" TargetMode="External"/><Relationship Id="rId127" Type="http://schemas.openxmlformats.org/officeDocument/2006/relationships/hyperlink" Target="https://www.mpam.mp.br/images/CT_n%C2%BA_044-2018_-_MP-PGJ_9d11f.pdf" TargetMode="External"/><Relationship Id="rId10" Type="http://schemas.openxmlformats.org/officeDocument/2006/relationships/hyperlink" Target="https://www.mpam.mp.br/images/NF_159_83b14.pdf" TargetMode="External"/><Relationship Id="rId31" Type="http://schemas.openxmlformats.org/officeDocument/2006/relationships/hyperlink" Target="https://www.mpam.mp.br/images/NF_13_f8286.PDF" TargetMode="External"/><Relationship Id="rId52" Type="http://schemas.openxmlformats.org/officeDocument/2006/relationships/hyperlink" Target="V" TargetMode="External"/><Relationship Id="rId73" Type="http://schemas.openxmlformats.org/officeDocument/2006/relationships/hyperlink" Target="https://www.mpam.mp.br/images/NF_04943012022-7_5c43a.pdf" TargetMode="External"/><Relationship Id="rId78" Type="http://schemas.openxmlformats.org/officeDocument/2006/relationships/hyperlink" Target="https://www.mpam.mp.br/images/NF_60272_06939.pdf" TargetMode="External"/><Relationship Id="rId94" Type="http://schemas.openxmlformats.org/officeDocument/2006/relationships/hyperlink" Target="https://www.mpam.mp.br/images/banners/NF_227947-227959_62b24.pdf" TargetMode="External"/><Relationship Id="rId99" Type="http://schemas.openxmlformats.org/officeDocument/2006/relationships/hyperlink" Target="https://www.mpam.mp.br/images/Contrato_n%C2%BA_031-2016_-_Vsat_-_HUGHES_e905b.pdf" TargetMode="External"/><Relationship Id="rId101" Type="http://schemas.openxmlformats.org/officeDocument/2006/relationships/hyperlink" Target="https://www.mpam.mp.br/images/Contrato_n%C2%BA_031-2016_-_Vsat_-_HUGHES_e905b.pdf" TargetMode="External"/><Relationship Id="rId122" Type="http://schemas.openxmlformats.org/officeDocument/2006/relationships/hyperlink" Target="https://www.mpam.mp.br/images/CT_n%C2%BA_008-2021-MP-PGJ_077ad.pdf" TargetMode="External"/><Relationship Id="rId143" Type="http://schemas.openxmlformats.org/officeDocument/2006/relationships/hyperlink" Target="https://www.mpam.mp.br/images/CT_N%C2%BA_022-2021-MP-PGJ_4d651.pdf" TargetMode="External"/><Relationship Id="rId148" Type="http://schemas.openxmlformats.org/officeDocument/2006/relationships/hyperlink" Target="https://www.mpam.mp.br/images/2%C2%BA_ao_CT_043-2018_-_MP-PGJ_f53f9.pdf" TargetMode="External"/><Relationship Id="rId164" Type="http://schemas.openxmlformats.org/officeDocument/2006/relationships/hyperlink" Target="https://www.mpam.mp.br/images/CC_n%C2%BA_004-2021-MP-PGJ_19977.pdf" TargetMode="External"/><Relationship Id="rId169" Type="http://schemas.openxmlformats.org/officeDocument/2006/relationships/hyperlink" Target="https://www.mpam.mp.br/images/CT_n%C2%BA_035-2021-MP-PGJ_8bef6.pdf" TargetMode="External"/><Relationship Id="rId4" Type="http://schemas.openxmlformats.org/officeDocument/2006/relationships/hyperlink" Target="https://www.mpam.mp.br/images/NF_13_abc1d.PDF" TargetMode="External"/><Relationship Id="rId9" Type="http://schemas.openxmlformats.org/officeDocument/2006/relationships/hyperlink" Target="https://www.mpam.mp.br/images/NF_159_83b14.pdf" TargetMode="External"/><Relationship Id="rId180" Type="http://schemas.openxmlformats.org/officeDocument/2006/relationships/hyperlink" Target="https://www.mpam.mp.br/images/CT_n%C2%BA_044-2018_-_MP-PGJ_9d11f.pdf" TargetMode="External"/><Relationship Id="rId26" Type="http://schemas.openxmlformats.org/officeDocument/2006/relationships/hyperlink" Target="V" TargetMode="External"/><Relationship Id="rId47" Type="http://schemas.openxmlformats.org/officeDocument/2006/relationships/hyperlink" Target="https://www.mpam.mp.br/images/NF_414226_718b8.pdf" TargetMode="External"/><Relationship Id="rId68" Type="http://schemas.openxmlformats.org/officeDocument/2006/relationships/hyperlink" Target="https://www.mpam.mp.br/images/NF_474_a305a.pdf" TargetMode="External"/><Relationship Id="rId89" Type="http://schemas.openxmlformats.org/officeDocument/2006/relationships/hyperlink" Target="https://www.mpam.mp.br/images/NF_15055_b05f3.pdf" TargetMode="External"/><Relationship Id="rId112" Type="http://schemas.openxmlformats.org/officeDocument/2006/relationships/hyperlink" Target="https://www.mpam.mp.br/images/Contrato_n%C2%BA_031-2016_-_Vsat_-_HUGHES_e905b.pdf" TargetMode="External"/><Relationship Id="rId133" Type="http://schemas.openxmlformats.org/officeDocument/2006/relationships/hyperlink" Target="https://www.mpam.mp.br/images/CT_n%C2%BA_035-2021-MP-PGJ_8bef6.pdf" TargetMode="External"/><Relationship Id="rId154" Type="http://schemas.openxmlformats.org/officeDocument/2006/relationships/hyperlink" Target="https://www.mpam.mp.br/images/CT_n%C2%BA_013-2021-MP-PGJ_7c5fc.pdf" TargetMode="External"/><Relationship Id="rId175" Type="http://schemas.openxmlformats.org/officeDocument/2006/relationships/hyperlink" Target="https://www.mpam.mp.br/images/CT_n%C2%BA_005-2021_-_MP-PGJ_ab169.pdf" TargetMode="External"/><Relationship Id="rId16" Type="http://schemas.openxmlformats.org/officeDocument/2006/relationships/hyperlink" Target="https://www.mpam.mp.br/images/NF_9881_4ad15.pdf" TargetMode="External"/><Relationship Id="rId37" Type="http://schemas.openxmlformats.org/officeDocument/2006/relationships/hyperlink" Target="https://www.mpam.mp.br/images/NF_6200_b329a.pdf" TargetMode="External"/><Relationship Id="rId58" Type="http://schemas.openxmlformats.org/officeDocument/2006/relationships/hyperlink" Target="https://www.mpam.mp.br/images/NF_26425_e7780.pdf" TargetMode="External"/><Relationship Id="rId79" Type="http://schemas.openxmlformats.org/officeDocument/2006/relationships/hyperlink" Target="https://www.mpam.mp.br/images/NF_60323_75c23.pdf" TargetMode="External"/><Relationship Id="rId102" Type="http://schemas.openxmlformats.org/officeDocument/2006/relationships/hyperlink" Target="https://www.mpam.mp.br/images/CT_n%C2%BA_023-2021-MP-PGJ_0ac78.pdf" TargetMode="External"/><Relationship Id="rId123" Type="http://schemas.openxmlformats.org/officeDocument/2006/relationships/hyperlink" Target="https://www.mpam.mp.br/images/CC_n%C2%BA_003.2020_98a8f.pdf" TargetMode="External"/><Relationship Id="rId144" Type="http://schemas.openxmlformats.org/officeDocument/2006/relationships/hyperlink" Target="https://www.mpam.mp.br/images/CT_n_019-2021-MP-PGJ_60243.pdf" TargetMode="External"/><Relationship Id="rId90" Type="http://schemas.openxmlformats.org/officeDocument/2006/relationships/hyperlink" Target="https://www.mpam.mp.br/images/NF_9775_d6f19.pdf" TargetMode="External"/><Relationship Id="rId165" Type="http://schemas.openxmlformats.org/officeDocument/2006/relationships/hyperlink" Target="https://www.mpam.mp.br/images/CT_n%C2%BA_018-2020_-_MP_PGJ_3c0d0.pdf" TargetMode="External"/><Relationship Id="rId27" Type="http://schemas.openxmlformats.org/officeDocument/2006/relationships/hyperlink" Target="https://www.mpam.mp.br/images/NF_385309_299db.pdf" TargetMode="External"/><Relationship Id="rId48" Type="http://schemas.openxmlformats.org/officeDocument/2006/relationships/hyperlink" Target="https://www.mpam.mp.br/images/NF_414227_f5ae1.pdf" TargetMode="External"/><Relationship Id="rId69" Type="http://schemas.openxmlformats.org/officeDocument/2006/relationships/hyperlink" Target="https://www.mpam.mp.br/images/NF_17246012022-0_71139.pdf" TargetMode="External"/><Relationship Id="rId113" Type="http://schemas.openxmlformats.org/officeDocument/2006/relationships/hyperlink" Target="https://www.mpam.mp.br/images/Contrato_n%C2%BA_004_2018_-_Elevadores_Brasil_b3daf.pdf" TargetMode="External"/><Relationship Id="rId134" Type="http://schemas.openxmlformats.org/officeDocument/2006/relationships/hyperlink" Target="https://www.mpam.mp.br/images/CT_n_019-2021-MP-PGJ_60243.pdf" TargetMode="External"/><Relationship Id="rId80" Type="http://schemas.openxmlformats.org/officeDocument/2006/relationships/hyperlink" Target="https://www.mpam.mp.br/images/NF_55448_997bd.pdf" TargetMode="External"/><Relationship Id="rId155" Type="http://schemas.openxmlformats.org/officeDocument/2006/relationships/hyperlink" Target="https://www.mpam.mp.br/images/CT_n%C2%BA_013-2021-MP-PGJ_7c5fc.pdf" TargetMode="External"/><Relationship Id="rId176" Type="http://schemas.openxmlformats.org/officeDocument/2006/relationships/hyperlink" Target="https://www.mpam.mp.br/images/CT_n%C2%BA_013-2021-MP-PGJ_7c5fc.pdf" TargetMode="External"/><Relationship Id="rId17" Type="http://schemas.openxmlformats.org/officeDocument/2006/relationships/hyperlink" Target="https://www.mpam.mp.br/images/NF_15178_37f60.pdf" TargetMode="External"/><Relationship Id="rId38" Type="http://schemas.openxmlformats.org/officeDocument/2006/relationships/hyperlink" Target="https://www.mpam.mp.br/images/NF_300039214703_63d93.pdf" TargetMode="External"/><Relationship Id="rId59" Type="http://schemas.openxmlformats.org/officeDocument/2006/relationships/hyperlink" Target="https://www.mpam.mp.br/images/NF_27077_26d8c.pdf" TargetMode="External"/><Relationship Id="rId103" Type="http://schemas.openxmlformats.org/officeDocument/2006/relationships/hyperlink" Target="https://www.mpam.mp.br/images/CT_n%C2%BA_023-2021-MP-PGJ_0ac78.pdf" TargetMode="External"/><Relationship Id="rId124" Type="http://schemas.openxmlformats.org/officeDocument/2006/relationships/hyperlink" Target="https://www.mpam.mp.br/images/CT_035-2018_-_Telemar_Norte_Leste_c7ff6.pdf" TargetMode="External"/><Relationship Id="rId70" Type="http://schemas.openxmlformats.org/officeDocument/2006/relationships/hyperlink" Target="https://www.mpam.mp.br/images/NF_22098012022-8_3b723.pdf" TargetMode="External"/><Relationship Id="rId91" Type="http://schemas.openxmlformats.org/officeDocument/2006/relationships/hyperlink" Target="https://www.mpam.mp.br/images/NF_6550_26d57.pdf" TargetMode="External"/><Relationship Id="rId145" Type="http://schemas.openxmlformats.org/officeDocument/2006/relationships/hyperlink" Target="https://www.mpam.mp.br/images/CT_N%C2%BA_022-2021-MP-PGJ_4d651.pdf" TargetMode="External"/><Relationship Id="rId166" Type="http://schemas.openxmlformats.org/officeDocument/2006/relationships/hyperlink" Target="https://www.mpam.mp.br/images/Contrato_n%C2%BA_003-2019_-_MP_-_PGJ_79dd4.pdfhttps:/www.mpam.mp.br/images/CT_n%C2%BA_10-2020-MP-PGJ_d98a6.pdf" TargetMode="External"/><Relationship Id="rId1" Type="http://schemas.openxmlformats.org/officeDocument/2006/relationships/hyperlink" Target="https://www.mpam.mp.br/images/NF_3365_53999.pdf" TargetMode="External"/><Relationship Id="rId28" Type="http://schemas.openxmlformats.org/officeDocument/2006/relationships/hyperlink" Target="https://www.mpam.mp.br/images/NF_385292_5e942.pdf" TargetMode="External"/><Relationship Id="rId49" Type="http://schemas.openxmlformats.org/officeDocument/2006/relationships/hyperlink" Target="https://www.mpam.mp.br/images/NF_414228_e6ded.pdf" TargetMode="External"/><Relationship Id="rId114" Type="http://schemas.openxmlformats.org/officeDocument/2006/relationships/hyperlink" Target="https://www.mpam.mp.br/images/CC_n%C2%BA_008-2021-MP-PGJ_334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BreakPreview" topLeftCell="D88" zoomScale="80" zoomScaleNormal="80" zoomScaleSheetLayoutView="80" workbookViewId="0">
      <selection activeCell="M88" sqref="M88"/>
    </sheetView>
  </sheetViews>
  <sheetFormatPr defaultRowHeight="15"/>
  <cols>
    <col min="1" max="1" width="30.140625" customWidth="1"/>
    <col min="2" max="2" width="15.5703125" customWidth="1"/>
    <col min="3" max="3" width="24.5703125" customWidth="1"/>
    <col min="4" max="4" width="47.5703125" customWidth="1"/>
    <col min="5" max="5" width="34.28515625" customWidth="1"/>
    <col min="6" max="6" width="23.85546875" customWidth="1"/>
    <col min="7" max="7" width="26" hidden="1" customWidth="1"/>
    <col min="8" max="8" width="23.42578125" customWidth="1"/>
    <col min="9" max="9" width="28.5703125" customWidth="1"/>
    <col min="10" max="10" width="34.28515625" customWidth="1"/>
    <col min="11" max="11" width="21" customWidth="1"/>
    <col min="12" max="12" width="13.85546875" customWidth="1"/>
  </cols>
  <sheetData>
    <row r="1" spans="1:12" ht="71.2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>
      <c r="B2" s="35" t="s">
        <v>15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">
      <c r="A3" s="34" t="s">
        <v>336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2" ht="20.25">
      <c r="B4" s="4"/>
      <c r="C4" s="4"/>
      <c r="D4" s="1"/>
      <c r="E4" s="1"/>
      <c r="F4" s="1"/>
      <c r="G4" s="1"/>
      <c r="H4" s="1"/>
      <c r="I4" s="1"/>
      <c r="J4" s="1"/>
      <c r="K4" s="1"/>
    </row>
    <row r="5" spans="1:12" ht="31.5">
      <c r="A5" s="2" t="s">
        <v>0</v>
      </c>
      <c r="B5" s="2" t="s">
        <v>1</v>
      </c>
      <c r="C5" s="3" t="s">
        <v>20</v>
      </c>
      <c r="D5" s="3" t="s">
        <v>2</v>
      </c>
      <c r="E5" s="3" t="s">
        <v>3</v>
      </c>
      <c r="F5" s="2" t="s">
        <v>4</v>
      </c>
      <c r="G5" s="2" t="s">
        <v>5</v>
      </c>
      <c r="H5" s="2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2" ht="154.5" customHeight="1">
      <c r="A6" s="14" t="s">
        <v>16</v>
      </c>
      <c r="B6" s="15">
        <v>1</v>
      </c>
      <c r="C6" s="16" t="s">
        <v>22</v>
      </c>
      <c r="D6" s="17" t="s">
        <v>23</v>
      </c>
      <c r="E6" s="30" t="s">
        <v>24</v>
      </c>
      <c r="F6" s="27" t="s">
        <v>25</v>
      </c>
      <c r="G6" s="16"/>
      <c r="H6" s="18">
        <v>44581</v>
      </c>
      <c r="I6" s="18">
        <v>44596</v>
      </c>
      <c r="J6" s="19" t="s">
        <v>26</v>
      </c>
      <c r="K6" s="20">
        <f>12000.54+1836.93+9184.65+160670.88</f>
        <v>183693</v>
      </c>
      <c r="L6" s="16" t="s">
        <v>27</v>
      </c>
    </row>
    <row r="7" spans="1:12" ht="154.5" customHeight="1">
      <c r="A7" s="21" t="s">
        <v>16</v>
      </c>
      <c r="B7" s="15">
        <v>2</v>
      </c>
      <c r="C7" s="10" t="s">
        <v>28</v>
      </c>
      <c r="D7" s="11" t="s">
        <v>29</v>
      </c>
      <c r="E7" s="30" t="s">
        <v>30</v>
      </c>
      <c r="F7" s="27" t="s">
        <v>31</v>
      </c>
      <c r="G7" s="10"/>
      <c r="H7" s="9">
        <v>44599</v>
      </c>
      <c r="I7" s="9">
        <v>44600</v>
      </c>
      <c r="J7" s="12" t="s">
        <v>19</v>
      </c>
      <c r="K7" s="13">
        <v>1896.81</v>
      </c>
      <c r="L7" s="10" t="s">
        <v>32</v>
      </c>
    </row>
    <row r="8" spans="1:12" ht="154.5" customHeight="1">
      <c r="A8" s="21" t="s">
        <v>16</v>
      </c>
      <c r="B8" s="15">
        <v>3</v>
      </c>
      <c r="C8" s="10" t="s">
        <v>33</v>
      </c>
      <c r="D8" s="11" t="s">
        <v>34</v>
      </c>
      <c r="E8" s="30" t="s">
        <v>35</v>
      </c>
      <c r="F8" s="27" t="s">
        <v>36</v>
      </c>
      <c r="G8" s="10"/>
      <c r="H8" s="9">
        <v>44599</v>
      </c>
      <c r="I8" s="9">
        <v>44600</v>
      </c>
      <c r="J8" s="12" t="s">
        <v>19</v>
      </c>
      <c r="K8" s="13">
        <f>400.19+2934.73+1333.97+22010.48</f>
        <v>26679.37</v>
      </c>
      <c r="L8" s="10" t="s">
        <v>37</v>
      </c>
    </row>
    <row r="9" spans="1:12" ht="154.5" customHeight="1">
      <c r="A9" s="21" t="s">
        <v>16</v>
      </c>
      <c r="B9" s="15">
        <v>4</v>
      </c>
      <c r="C9" s="10" t="s">
        <v>17</v>
      </c>
      <c r="D9" s="11" t="s">
        <v>18</v>
      </c>
      <c r="E9" s="11" t="s">
        <v>38</v>
      </c>
      <c r="F9" s="28" t="s">
        <v>39</v>
      </c>
      <c r="G9" s="12"/>
      <c r="H9" s="22">
        <v>44601</v>
      </c>
      <c r="I9" s="22">
        <v>44602</v>
      </c>
      <c r="J9" s="12" t="s">
        <v>19</v>
      </c>
      <c r="K9" s="23">
        <v>1049</v>
      </c>
      <c r="L9" s="24" t="s">
        <v>40</v>
      </c>
    </row>
    <row r="10" spans="1:12" ht="154.5" customHeight="1">
      <c r="A10" s="14" t="s">
        <v>16</v>
      </c>
      <c r="B10" s="15">
        <v>5</v>
      </c>
      <c r="C10" s="16" t="s">
        <v>41</v>
      </c>
      <c r="D10" s="17" t="s">
        <v>42</v>
      </c>
      <c r="E10" s="30" t="s">
        <v>43</v>
      </c>
      <c r="F10" s="27" t="s">
        <v>44</v>
      </c>
      <c r="G10" s="16"/>
      <c r="H10" s="18">
        <v>44601</v>
      </c>
      <c r="I10" s="18">
        <v>44603</v>
      </c>
      <c r="J10" s="19" t="s">
        <v>45</v>
      </c>
      <c r="K10" s="13">
        <v>883.71</v>
      </c>
      <c r="L10" s="16" t="s">
        <v>46</v>
      </c>
    </row>
    <row r="11" spans="1:12" ht="154.5" customHeight="1">
      <c r="A11" s="14" t="s">
        <v>16</v>
      </c>
      <c r="B11" s="15">
        <v>6</v>
      </c>
      <c r="C11" s="16" t="s">
        <v>41</v>
      </c>
      <c r="D11" s="17" t="s">
        <v>42</v>
      </c>
      <c r="E11" s="30" t="s">
        <v>47</v>
      </c>
      <c r="F11" s="27" t="s">
        <v>48</v>
      </c>
      <c r="G11" s="16"/>
      <c r="H11" s="18">
        <v>44601</v>
      </c>
      <c r="I11" s="18">
        <v>44603</v>
      </c>
      <c r="J11" s="19" t="s">
        <v>49</v>
      </c>
      <c r="K11" s="13">
        <v>2831.03</v>
      </c>
      <c r="L11" s="16" t="s">
        <v>50</v>
      </c>
    </row>
    <row r="12" spans="1:12" ht="154.5" customHeight="1">
      <c r="A12" s="21" t="s">
        <v>16</v>
      </c>
      <c r="B12" s="15">
        <v>7</v>
      </c>
      <c r="C12" s="10" t="s">
        <v>51</v>
      </c>
      <c r="D12" s="11" t="s">
        <v>52</v>
      </c>
      <c r="E12" s="30" t="s">
        <v>53</v>
      </c>
      <c r="F12" s="27" t="s">
        <v>54</v>
      </c>
      <c r="G12" s="10"/>
      <c r="H12" s="9">
        <v>44601</v>
      </c>
      <c r="I12" s="9">
        <v>44602</v>
      </c>
      <c r="J12" s="12" t="s">
        <v>19</v>
      </c>
      <c r="K12" s="13">
        <v>8469.08</v>
      </c>
      <c r="L12" s="10" t="s">
        <v>55</v>
      </c>
    </row>
    <row r="13" spans="1:12" ht="154.5" customHeight="1">
      <c r="A13" s="14" t="s">
        <v>16</v>
      </c>
      <c r="B13" s="15">
        <v>8</v>
      </c>
      <c r="C13" s="16" t="s">
        <v>51</v>
      </c>
      <c r="D13" s="17" t="s">
        <v>52</v>
      </c>
      <c r="E13" s="30" t="s">
        <v>56</v>
      </c>
      <c r="F13" s="27" t="s">
        <v>54</v>
      </c>
      <c r="G13" s="16"/>
      <c r="H13" s="18">
        <v>44601</v>
      </c>
      <c r="I13" s="18">
        <v>44603</v>
      </c>
      <c r="J13" s="19" t="s">
        <v>57</v>
      </c>
      <c r="K13" s="13">
        <f>621.5+32343</f>
        <v>32964.5</v>
      </c>
      <c r="L13" s="16" t="s">
        <v>55</v>
      </c>
    </row>
    <row r="14" spans="1:12" ht="154.5" customHeight="1">
      <c r="A14" s="21" t="s">
        <v>16</v>
      </c>
      <c r="B14" s="15">
        <v>9</v>
      </c>
      <c r="C14" s="10" t="s">
        <v>51</v>
      </c>
      <c r="D14" s="11" t="s">
        <v>52</v>
      </c>
      <c r="E14" s="30" t="s">
        <v>58</v>
      </c>
      <c r="F14" s="27" t="s">
        <v>59</v>
      </c>
      <c r="G14" s="10"/>
      <c r="H14" s="9">
        <v>44601</v>
      </c>
      <c r="I14" s="9">
        <v>44602</v>
      </c>
      <c r="J14" s="25"/>
      <c r="K14" s="20">
        <v>2344.1</v>
      </c>
      <c r="L14" s="10" t="s">
        <v>55</v>
      </c>
    </row>
    <row r="15" spans="1:12" ht="154.5" customHeight="1">
      <c r="A15" s="14" t="s">
        <v>16</v>
      </c>
      <c r="B15" s="15">
        <v>10</v>
      </c>
      <c r="C15" s="16" t="s">
        <v>51</v>
      </c>
      <c r="D15" s="17" t="s">
        <v>52</v>
      </c>
      <c r="E15" s="30" t="s">
        <v>60</v>
      </c>
      <c r="F15" s="27" t="s">
        <v>59</v>
      </c>
      <c r="G15" s="16"/>
      <c r="H15" s="18">
        <v>44601</v>
      </c>
      <c r="I15" s="18">
        <v>44603</v>
      </c>
      <c r="J15" s="19" t="s">
        <v>61</v>
      </c>
      <c r="K15" s="13">
        <f>167.02+8623.48</f>
        <v>8790.5</v>
      </c>
      <c r="L15" s="16" t="s">
        <v>55</v>
      </c>
    </row>
    <row r="16" spans="1:12" ht="154.5" customHeight="1">
      <c r="A16" s="21" t="s">
        <v>16</v>
      </c>
      <c r="B16" s="15">
        <v>11</v>
      </c>
      <c r="C16" s="10" t="s">
        <v>62</v>
      </c>
      <c r="D16" s="11" t="s">
        <v>63</v>
      </c>
      <c r="E16" s="30" t="s">
        <v>64</v>
      </c>
      <c r="F16" s="27" t="s">
        <v>65</v>
      </c>
      <c r="G16" s="10"/>
      <c r="H16" s="26">
        <v>44602</v>
      </c>
      <c r="I16" s="9">
        <v>44602</v>
      </c>
      <c r="J16" s="25" t="s">
        <v>19</v>
      </c>
      <c r="K16" s="13">
        <v>12593.62</v>
      </c>
      <c r="L16" s="10" t="s">
        <v>66</v>
      </c>
    </row>
    <row r="17" spans="1:12" ht="154.5" customHeight="1">
      <c r="A17" s="21" t="s">
        <v>16</v>
      </c>
      <c r="B17" s="15">
        <v>12</v>
      </c>
      <c r="C17" s="10" t="s">
        <v>62</v>
      </c>
      <c r="D17" s="11" t="s">
        <v>63</v>
      </c>
      <c r="E17" s="30" t="s">
        <v>67</v>
      </c>
      <c r="F17" s="27" t="s">
        <v>68</v>
      </c>
      <c r="G17" s="10"/>
      <c r="H17" s="9">
        <v>44602</v>
      </c>
      <c r="I17" s="9">
        <v>44602</v>
      </c>
      <c r="J17" s="12" t="s">
        <v>19</v>
      </c>
      <c r="K17" s="13">
        <v>36830.15</v>
      </c>
      <c r="L17" s="10" t="s">
        <v>69</v>
      </c>
    </row>
    <row r="18" spans="1:12" ht="154.5" customHeight="1">
      <c r="A18" s="21" t="s">
        <v>16</v>
      </c>
      <c r="B18" s="15">
        <v>13</v>
      </c>
      <c r="C18" s="10" t="s">
        <v>70</v>
      </c>
      <c r="D18" s="11" t="s">
        <v>71</v>
      </c>
      <c r="E18" s="30" t="s">
        <v>72</v>
      </c>
      <c r="F18" s="27" t="s">
        <v>73</v>
      </c>
      <c r="G18" s="10"/>
      <c r="H18" s="9">
        <v>44602</v>
      </c>
      <c r="I18" s="9">
        <v>44603</v>
      </c>
      <c r="J18" s="25" t="s">
        <v>19</v>
      </c>
      <c r="K18" s="13">
        <v>513475.87</v>
      </c>
      <c r="L18" s="10" t="s">
        <v>74</v>
      </c>
    </row>
    <row r="19" spans="1:12" ht="154.5" customHeight="1">
      <c r="A19" s="21" t="s">
        <v>16</v>
      </c>
      <c r="B19" s="15">
        <v>14</v>
      </c>
      <c r="C19" s="10" t="s">
        <v>75</v>
      </c>
      <c r="D19" s="11" t="s">
        <v>76</v>
      </c>
      <c r="E19" s="30" t="s">
        <v>77</v>
      </c>
      <c r="F19" s="27" t="s">
        <v>78</v>
      </c>
      <c r="G19" s="10"/>
      <c r="H19" s="9">
        <v>44602</v>
      </c>
      <c r="I19" s="9">
        <v>44603</v>
      </c>
      <c r="J19" s="12" t="s">
        <v>19</v>
      </c>
      <c r="K19" s="13">
        <f>88.62+1943.88</f>
        <v>2032.5</v>
      </c>
      <c r="L19" s="10" t="s">
        <v>79</v>
      </c>
    </row>
    <row r="20" spans="1:12" ht="154.5" customHeight="1">
      <c r="A20" s="21" t="s">
        <v>16</v>
      </c>
      <c r="B20" s="15">
        <v>15</v>
      </c>
      <c r="C20" s="10" t="s">
        <v>80</v>
      </c>
      <c r="D20" s="11" t="s">
        <v>81</v>
      </c>
      <c r="E20" s="30" t="s">
        <v>82</v>
      </c>
      <c r="F20" s="27" t="s">
        <v>83</v>
      </c>
      <c r="G20" s="10"/>
      <c r="H20" s="9">
        <v>44602</v>
      </c>
      <c r="I20" s="9">
        <v>44606</v>
      </c>
      <c r="J20" s="25" t="s">
        <v>19</v>
      </c>
      <c r="K20" s="13">
        <v>30988.48</v>
      </c>
      <c r="L20" s="10" t="s">
        <v>84</v>
      </c>
    </row>
    <row r="21" spans="1:12" ht="154.5" customHeight="1">
      <c r="A21" s="21" t="s">
        <v>16</v>
      </c>
      <c r="B21" s="15">
        <v>16</v>
      </c>
      <c r="C21" s="10" t="s">
        <v>80</v>
      </c>
      <c r="D21" s="11" t="s">
        <v>81</v>
      </c>
      <c r="E21" s="30" t="s">
        <v>85</v>
      </c>
      <c r="F21" s="27" t="s">
        <v>86</v>
      </c>
      <c r="G21" s="10"/>
      <c r="H21" s="9">
        <v>44602</v>
      </c>
      <c r="I21" s="9">
        <v>44606</v>
      </c>
      <c r="J21" s="12" t="s">
        <v>19</v>
      </c>
      <c r="K21" s="13">
        <f>3.29+216.03</f>
        <v>219.32</v>
      </c>
      <c r="L21" s="10" t="s">
        <v>84</v>
      </c>
    </row>
    <row r="22" spans="1:12" ht="154.5" customHeight="1">
      <c r="A22" s="21" t="s">
        <v>16</v>
      </c>
      <c r="B22" s="15">
        <v>17</v>
      </c>
      <c r="C22" s="10" t="s">
        <v>80</v>
      </c>
      <c r="D22" s="11" t="s">
        <v>81</v>
      </c>
      <c r="E22" s="30" t="s">
        <v>87</v>
      </c>
      <c r="F22" s="27" t="s">
        <v>88</v>
      </c>
      <c r="G22" s="10"/>
      <c r="H22" s="9">
        <v>44602</v>
      </c>
      <c r="I22" s="9">
        <v>44606</v>
      </c>
      <c r="J22" s="25" t="s">
        <v>19</v>
      </c>
      <c r="K22" s="13">
        <v>8151.38</v>
      </c>
      <c r="L22" s="10" t="s">
        <v>89</v>
      </c>
    </row>
    <row r="23" spans="1:12" ht="154.5" customHeight="1">
      <c r="A23" s="21" t="s">
        <v>16</v>
      </c>
      <c r="B23" s="15">
        <v>18</v>
      </c>
      <c r="C23" s="10" t="s">
        <v>90</v>
      </c>
      <c r="D23" s="11" t="s">
        <v>91</v>
      </c>
      <c r="E23" s="30" t="s">
        <v>92</v>
      </c>
      <c r="F23" s="27" t="s">
        <v>93</v>
      </c>
      <c r="G23" s="10"/>
      <c r="H23" s="9">
        <v>44602</v>
      </c>
      <c r="I23" s="9">
        <v>44606</v>
      </c>
      <c r="J23" s="12" t="s">
        <v>19</v>
      </c>
      <c r="K23" s="13">
        <f>331.6+16248.4</f>
        <v>16580</v>
      </c>
      <c r="L23" s="10" t="s">
        <v>94</v>
      </c>
    </row>
    <row r="24" spans="1:12" ht="154.5" customHeight="1">
      <c r="A24" s="21" t="s">
        <v>16</v>
      </c>
      <c r="B24" s="15">
        <v>19</v>
      </c>
      <c r="C24" s="10" t="s">
        <v>90</v>
      </c>
      <c r="D24" s="11" t="s">
        <v>91</v>
      </c>
      <c r="E24" s="30" t="s">
        <v>95</v>
      </c>
      <c r="F24" s="27" t="s">
        <v>96</v>
      </c>
      <c r="G24" s="10"/>
      <c r="H24" s="9">
        <v>44602</v>
      </c>
      <c r="I24" s="9">
        <v>44606</v>
      </c>
      <c r="J24" s="25" t="s">
        <v>19</v>
      </c>
      <c r="K24" s="13">
        <f>105+5145</f>
        <v>5250</v>
      </c>
      <c r="L24" s="10" t="s">
        <v>97</v>
      </c>
    </row>
    <row r="25" spans="1:12" ht="154.5" customHeight="1">
      <c r="A25" s="21" t="s">
        <v>16</v>
      </c>
      <c r="B25" s="15">
        <v>20</v>
      </c>
      <c r="C25" s="10" t="s">
        <v>51</v>
      </c>
      <c r="D25" s="11" t="s">
        <v>52</v>
      </c>
      <c r="E25" s="30" t="s">
        <v>98</v>
      </c>
      <c r="F25" s="27" t="s">
        <v>99</v>
      </c>
      <c r="G25" s="10"/>
      <c r="H25" s="9">
        <v>44602</v>
      </c>
      <c r="I25" s="9">
        <v>44606</v>
      </c>
      <c r="J25" s="12" t="s">
        <v>19</v>
      </c>
      <c r="K25" s="13">
        <f>772.53+50729.57</f>
        <v>51502.1</v>
      </c>
      <c r="L25" s="10" t="s">
        <v>100</v>
      </c>
    </row>
    <row r="26" spans="1:12" ht="154.5" customHeight="1">
      <c r="A26" s="21" t="s">
        <v>16</v>
      </c>
      <c r="B26" s="15">
        <v>21</v>
      </c>
      <c r="C26" s="10" t="s">
        <v>51</v>
      </c>
      <c r="D26" s="11" t="s">
        <v>52</v>
      </c>
      <c r="E26" s="30" t="s">
        <v>101</v>
      </c>
      <c r="F26" s="27" t="s">
        <v>102</v>
      </c>
      <c r="G26" s="10"/>
      <c r="H26" s="9">
        <v>44602</v>
      </c>
      <c r="I26" s="9">
        <v>44606</v>
      </c>
      <c r="J26" s="25" t="s">
        <v>19</v>
      </c>
      <c r="K26" s="13">
        <f>13634.48+207.63</f>
        <v>13842.109999999999</v>
      </c>
      <c r="L26" s="10" t="s">
        <v>100</v>
      </c>
    </row>
    <row r="27" spans="1:12" ht="154.5" customHeight="1">
      <c r="A27" s="21" t="s">
        <v>16</v>
      </c>
      <c r="B27" s="15">
        <v>22</v>
      </c>
      <c r="C27" s="10" t="s">
        <v>103</v>
      </c>
      <c r="D27" s="11" t="s">
        <v>104</v>
      </c>
      <c r="E27" s="30" t="s">
        <v>105</v>
      </c>
      <c r="F27" s="27" t="s">
        <v>106</v>
      </c>
      <c r="G27" s="10"/>
      <c r="H27" s="9">
        <v>44602</v>
      </c>
      <c r="I27" s="9">
        <v>44606</v>
      </c>
      <c r="J27" s="12" t="s">
        <v>19</v>
      </c>
      <c r="K27" s="13">
        <f>4585.44+214.56</f>
        <v>4800</v>
      </c>
      <c r="L27" s="10" t="s">
        <v>107</v>
      </c>
    </row>
    <row r="28" spans="1:12" ht="154.5" customHeight="1">
      <c r="A28" s="21" t="s">
        <v>16</v>
      </c>
      <c r="B28" s="15">
        <v>23</v>
      </c>
      <c r="C28" s="10" t="s">
        <v>108</v>
      </c>
      <c r="D28" s="11" t="s">
        <v>109</v>
      </c>
      <c r="E28" s="30" t="s">
        <v>110</v>
      </c>
      <c r="F28" s="27" t="s">
        <v>111</v>
      </c>
      <c r="G28" s="10"/>
      <c r="H28" s="9">
        <v>44602</v>
      </c>
      <c r="I28" s="9">
        <v>44606</v>
      </c>
      <c r="J28" s="25" t="s">
        <v>19</v>
      </c>
      <c r="K28" s="13">
        <v>1931.68</v>
      </c>
      <c r="L28" s="10" t="s">
        <v>112</v>
      </c>
    </row>
    <row r="29" spans="1:12" ht="154.5" customHeight="1">
      <c r="A29" s="21" t="s">
        <v>16</v>
      </c>
      <c r="B29" s="15">
        <v>24</v>
      </c>
      <c r="C29" s="10" t="s">
        <v>113</v>
      </c>
      <c r="D29" s="11" t="s">
        <v>114</v>
      </c>
      <c r="E29" s="30" t="s">
        <v>115</v>
      </c>
      <c r="F29" s="27" t="s">
        <v>116</v>
      </c>
      <c r="G29" s="10"/>
      <c r="H29" s="9">
        <v>44602</v>
      </c>
      <c r="I29" s="9">
        <v>44606</v>
      </c>
      <c r="J29" s="12" t="s">
        <v>19</v>
      </c>
      <c r="K29" s="13">
        <v>52.19</v>
      </c>
      <c r="L29" s="10" t="s">
        <v>117</v>
      </c>
    </row>
    <row r="30" spans="1:12" ht="154.5" customHeight="1">
      <c r="A30" s="21" t="s">
        <v>16</v>
      </c>
      <c r="B30" s="15">
        <v>25</v>
      </c>
      <c r="C30" s="10" t="s">
        <v>113</v>
      </c>
      <c r="D30" s="11" t="s">
        <v>114</v>
      </c>
      <c r="E30" s="30" t="s">
        <v>118</v>
      </c>
      <c r="F30" s="27" t="s">
        <v>119</v>
      </c>
      <c r="G30" s="10"/>
      <c r="H30" s="9">
        <v>44602</v>
      </c>
      <c r="I30" s="9">
        <v>44606</v>
      </c>
      <c r="J30" s="25" t="s">
        <v>19</v>
      </c>
      <c r="K30" s="13">
        <v>29938.86</v>
      </c>
      <c r="L30" s="10" t="s">
        <v>120</v>
      </c>
    </row>
    <row r="31" spans="1:12" ht="154.5" customHeight="1">
      <c r="A31" s="21" t="s">
        <v>16</v>
      </c>
      <c r="B31" s="15">
        <v>26</v>
      </c>
      <c r="C31" s="10" t="s">
        <v>121</v>
      </c>
      <c r="D31" s="11" t="s">
        <v>122</v>
      </c>
      <c r="E31" s="30" t="s">
        <v>123</v>
      </c>
      <c r="F31" s="27" t="s">
        <v>124</v>
      </c>
      <c r="G31" s="10"/>
      <c r="H31" s="9">
        <v>44603</v>
      </c>
      <c r="I31" s="9">
        <v>44606</v>
      </c>
      <c r="J31" s="12" t="s">
        <v>19</v>
      </c>
      <c r="K31" s="13">
        <f>1451.98+95346.56</f>
        <v>96798.54</v>
      </c>
      <c r="L31" s="10" t="s">
        <v>125</v>
      </c>
    </row>
    <row r="32" spans="1:12" ht="154.5" customHeight="1">
      <c r="A32" s="21" t="s">
        <v>16</v>
      </c>
      <c r="B32" s="15">
        <v>27</v>
      </c>
      <c r="C32" s="10" t="s">
        <v>126</v>
      </c>
      <c r="D32" s="11" t="s">
        <v>127</v>
      </c>
      <c r="E32" s="30" t="s">
        <v>128</v>
      </c>
      <c r="F32" s="27" t="s">
        <v>129</v>
      </c>
      <c r="G32" s="10"/>
      <c r="H32" s="9">
        <v>44603</v>
      </c>
      <c r="I32" s="9">
        <v>44606</v>
      </c>
      <c r="J32" s="25" t="s">
        <v>19</v>
      </c>
      <c r="K32" s="13">
        <v>2350.2600000000002</v>
      </c>
      <c r="L32" s="10" t="s">
        <v>130</v>
      </c>
    </row>
    <row r="33" spans="1:12" ht="154.5" customHeight="1">
      <c r="A33" s="21" t="s">
        <v>16</v>
      </c>
      <c r="B33" s="15">
        <v>28</v>
      </c>
      <c r="C33" s="10" t="s">
        <v>126</v>
      </c>
      <c r="D33" s="11" t="s">
        <v>127</v>
      </c>
      <c r="E33" s="30" t="s">
        <v>131</v>
      </c>
      <c r="F33" s="27" t="s">
        <v>132</v>
      </c>
      <c r="G33" s="10"/>
      <c r="H33" s="9">
        <v>44603</v>
      </c>
      <c r="I33" s="9">
        <v>44606</v>
      </c>
      <c r="J33" s="12" t="s">
        <v>19</v>
      </c>
      <c r="K33" s="13">
        <v>1106</v>
      </c>
      <c r="L33" s="10" t="s">
        <v>130</v>
      </c>
    </row>
    <row r="34" spans="1:12" ht="154.5" customHeight="1">
      <c r="A34" s="21" t="s">
        <v>16</v>
      </c>
      <c r="B34" s="15">
        <v>29</v>
      </c>
      <c r="C34" s="10" t="s">
        <v>126</v>
      </c>
      <c r="D34" s="11" t="s">
        <v>127</v>
      </c>
      <c r="E34" s="30" t="s">
        <v>133</v>
      </c>
      <c r="F34" s="27" t="s">
        <v>134</v>
      </c>
      <c r="G34" s="10"/>
      <c r="H34" s="9">
        <v>44603</v>
      </c>
      <c r="I34" s="9">
        <v>44606</v>
      </c>
      <c r="J34" s="25" t="s">
        <v>19</v>
      </c>
      <c r="K34" s="13">
        <v>2350.2600000000002</v>
      </c>
      <c r="L34" s="10" t="s">
        <v>135</v>
      </c>
    </row>
    <row r="35" spans="1:12" ht="154.5" customHeight="1">
      <c r="A35" s="21" t="s">
        <v>16</v>
      </c>
      <c r="B35" s="15">
        <v>30</v>
      </c>
      <c r="C35" s="10" t="s">
        <v>126</v>
      </c>
      <c r="D35" s="11" t="s">
        <v>127</v>
      </c>
      <c r="E35" s="30" t="s">
        <v>136</v>
      </c>
      <c r="F35" s="27" t="s">
        <v>137</v>
      </c>
      <c r="G35" s="10"/>
      <c r="H35" s="9">
        <v>44603</v>
      </c>
      <c r="I35" s="9">
        <v>44606</v>
      </c>
      <c r="J35" s="12" t="s">
        <v>19</v>
      </c>
      <c r="K35" s="13">
        <v>1106</v>
      </c>
      <c r="L35" s="10" t="s">
        <v>135</v>
      </c>
    </row>
    <row r="36" spans="1:12" ht="154.5" customHeight="1">
      <c r="A36" s="21" t="s">
        <v>16</v>
      </c>
      <c r="B36" s="15">
        <v>31</v>
      </c>
      <c r="C36" s="10" t="s">
        <v>138</v>
      </c>
      <c r="D36" s="11" t="s">
        <v>139</v>
      </c>
      <c r="E36" s="30" t="s">
        <v>140</v>
      </c>
      <c r="F36" s="27" t="s">
        <v>141</v>
      </c>
      <c r="G36" s="10"/>
      <c r="H36" s="9">
        <v>44603</v>
      </c>
      <c r="I36" s="9">
        <v>44606</v>
      </c>
      <c r="J36" s="25" t="s">
        <v>19</v>
      </c>
      <c r="K36" s="13">
        <f>199.53+3791.13</f>
        <v>3990.6600000000003</v>
      </c>
      <c r="L36" s="10" t="s">
        <v>142</v>
      </c>
    </row>
    <row r="37" spans="1:12" ht="154.5" customHeight="1">
      <c r="A37" s="21" t="s">
        <v>16</v>
      </c>
      <c r="B37" s="15">
        <v>32</v>
      </c>
      <c r="C37" s="10" t="s">
        <v>143</v>
      </c>
      <c r="D37" s="11" t="s">
        <v>144</v>
      </c>
      <c r="E37" s="30" t="s">
        <v>145</v>
      </c>
      <c r="F37" s="27" t="s">
        <v>146</v>
      </c>
      <c r="G37" s="10"/>
      <c r="H37" s="9">
        <v>44603</v>
      </c>
      <c r="I37" s="9">
        <v>44606</v>
      </c>
      <c r="J37" s="12" t="s">
        <v>19</v>
      </c>
      <c r="K37" s="13">
        <f>53.46+1046.54</f>
        <v>1100</v>
      </c>
      <c r="L37" s="10" t="s">
        <v>147</v>
      </c>
    </row>
    <row r="38" spans="1:12" ht="154.5" customHeight="1">
      <c r="A38" s="21" t="s">
        <v>16</v>
      </c>
      <c r="B38" s="15">
        <v>33</v>
      </c>
      <c r="C38" s="10" t="s">
        <v>113</v>
      </c>
      <c r="D38" s="11" t="s">
        <v>114</v>
      </c>
      <c r="E38" s="30" t="s">
        <v>148</v>
      </c>
      <c r="F38" s="27" t="s">
        <v>149</v>
      </c>
      <c r="G38" s="10"/>
      <c r="H38" s="9">
        <v>44603</v>
      </c>
      <c r="I38" s="9">
        <v>44606</v>
      </c>
      <c r="J38" s="25" t="s">
        <v>19</v>
      </c>
      <c r="K38" s="13">
        <v>3489.93</v>
      </c>
      <c r="L38" s="10" t="s">
        <v>150</v>
      </c>
    </row>
    <row r="39" spans="1:12" ht="154.5" customHeight="1">
      <c r="A39" s="21" t="s">
        <v>16</v>
      </c>
      <c r="B39" s="15">
        <v>34</v>
      </c>
      <c r="C39" s="10" t="s">
        <v>151</v>
      </c>
      <c r="D39" s="11" t="s">
        <v>29</v>
      </c>
      <c r="E39" s="30" t="s">
        <v>152</v>
      </c>
      <c r="F39" s="27" t="s">
        <v>153</v>
      </c>
      <c r="G39" s="10"/>
      <c r="H39" s="9">
        <v>44603</v>
      </c>
      <c r="I39" s="9">
        <v>44606</v>
      </c>
      <c r="J39" s="12" t="s">
        <v>19</v>
      </c>
      <c r="K39" s="13">
        <v>1927.08</v>
      </c>
      <c r="L39" s="10" t="s">
        <v>154</v>
      </c>
    </row>
    <row r="40" spans="1:12" ht="154.5" customHeight="1">
      <c r="A40" s="21" t="s">
        <v>16</v>
      </c>
      <c r="B40" s="15">
        <v>35</v>
      </c>
      <c r="C40" s="10" t="s">
        <v>90</v>
      </c>
      <c r="D40" s="11" t="s">
        <v>91</v>
      </c>
      <c r="E40" s="30" t="s">
        <v>155</v>
      </c>
      <c r="F40" s="27" t="s">
        <v>156</v>
      </c>
      <c r="G40" s="10"/>
      <c r="H40" s="9">
        <v>44603</v>
      </c>
      <c r="I40" s="9">
        <v>44606</v>
      </c>
      <c r="J40" s="25" t="s">
        <v>19</v>
      </c>
      <c r="K40" s="13">
        <f>331.6+16248.4</f>
        <v>16580</v>
      </c>
      <c r="L40" s="10" t="s">
        <v>157</v>
      </c>
    </row>
    <row r="41" spans="1:12" ht="154.5" customHeight="1">
      <c r="A41" s="21" t="s">
        <v>16</v>
      </c>
      <c r="B41" s="15">
        <v>36</v>
      </c>
      <c r="C41" s="10" t="s">
        <v>90</v>
      </c>
      <c r="D41" s="11" t="s">
        <v>91</v>
      </c>
      <c r="E41" s="30" t="s">
        <v>158</v>
      </c>
      <c r="F41" s="27" t="s">
        <v>159</v>
      </c>
      <c r="G41" s="10"/>
      <c r="H41" s="9">
        <v>44603</v>
      </c>
      <c r="I41" s="9">
        <v>44606</v>
      </c>
      <c r="J41" s="12" t="s">
        <v>19</v>
      </c>
      <c r="K41" s="13">
        <v>1925</v>
      </c>
      <c r="L41" s="10" t="s">
        <v>160</v>
      </c>
    </row>
    <row r="42" spans="1:12" ht="154.5" customHeight="1">
      <c r="A42" s="21" t="s">
        <v>16</v>
      </c>
      <c r="B42" s="15">
        <v>37</v>
      </c>
      <c r="C42" s="10" t="s">
        <v>90</v>
      </c>
      <c r="D42" s="11" t="s">
        <v>91</v>
      </c>
      <c r="E42" s="30" t="s">
        <v>161</v>
      </c>
      <c r="F42" s="27" t="s">
        <v>162</v>
      </c>
      <c r="G42" s="10"/>
      <c r="H42" s="9">
        <v>44603</v>
      </c>
      <c r="I42" s="9">
        <v>44606</v>
      </c>
      <c r="J42" s="25" t="s">
        <v>19</v>
      </c>
      <c r="K42" s="13">
        <f>105+3220</f>
        <v>3325</v>
      </c>
      <c r="L42" s="10" t="s">
        <v>160</v>
      </c>
    </row>
    <row r="43" spans="1:12" ht="154.5" customHeight="1">
      <c r="A43" s="21" t="s">
        <v>16</v>
      </c>
      <c r="B43" s="15">
        <v>38</v>
      </c>
      <c r="C43" s="10" t="s">
        <v>113</v>
      </c>
      <c r="D43" s="11" t="s">
        <v>114</v>
      </c>
      <c r="E43" s="30" t="s">
        <v>163</v>
      </c>
      <c r="F43" s="27" t="s">
        <v>164</v>
      </c>
      <c r="G43" s="10"/>
      <c r="H43" s="9">
        <v>44603</v>
      </c>
      <c r="I43" s="9">
        <v>44606</v>
      </c>
      <c r="J43" s="12" t="s">
        <v>19</v>
      </c>
      <c r="K43" s="13">
        <v>4276.9799999999996</v>
      </c>
      <c r="L43" s="10" t="s">
        <v>165</v>
      </c>
    </row>
    <row r="44" spans="1:12" ht="154.5" customHeight="1">
      <c r="A44" s="21" t="s">
        <v>16</v>
      </c>
      <c r="B44" s="15">
        <v>39</v>
      </c>
      <c r="C44" s="10" t="s">
        <v>113</v>
      </c>
      <c r="D44" s="11" t="s">
        <v>114</v>
      </c>
      <c r="E44" s="30" t="s">
        <v>166</v>
      </c>
      <c r="F44" s="27" t="s">
        <v>167</v>
      </c>
      <c r="G44" s="10"/>
      <c r="H44" s="9">
        <v>44603</v>
      </c>
      <c r="I44" s="9">
        <v>44606</v>
      </c>
      <c r="J44" s="25" t="s">
        <v>19</v>
      </c>
      <c r="K44" s="13">
        <v>25661.88</v>
      </c>
      <c r="L44" s="10" t="s">
        <v>165</v>
      </c>
    </row>
    <row r="45" spans="1:12" ht="154.5" customHeight="1">
      <c r="A45" s="21" t="s">
        <v>16</v>
      </c>
      <c r="B45" s="15">
        <v>40</v>
      </c>
      <c r="C45" s="10" t="s">
        <v>168</v>
      </c>
      <c r="D45" s="11" t="s">
        <v>169</v>
      </c>
      <c r="E45" s="30" t="s">
        <v>170</v>
      </c>
      <c r="F45" s="27" t="s">
        <v>171</v>
      </c>
      <c r="G45" s="10"/>
      <c r="H45" s="9">
        <v>44603</v>
      </c>
      <c r="I45" s="9">
        <v>44606</v>
      </c>
      <c r="J45" s="12" t="s">
        <v>19</v>
      </c>
      <c r="K45" s="13">
        <v>3352.63</v>
      </c>
      <c r="L45" s="10" t="s">
        <v>172</v>
      </c>
    </row>
    <row r="46" spans="1:12" ht="154.5" customHeight="1">
      <c r="A46" s="21" t="s">
        <v>16</v>
      </c>
      <c r="B46" s="15">
        <v>41</v>
      </c>
      <c r="C46" s="10" t="s">
        <v>121</v>
      </c>
      <c r="D46" s="11" t="s">
        <v>122</v>
      </c>
      <c r="E46" s="30" t="s">
        <v>173</v>
      </c>
      <c r="F46" s="27" t="s">
        <v>174</v>
      </c>
      <c r="G46" s="10"/>
      <c r="H46" s="9">
        <v>44603</v>
      </c>
      <c r="I46" s="9">
        <v>44606</v>
      </c>
      <c r="J46" s="25" t="s">
        <v>19</v>
      </c>
      <c r="K46" s="13">
        <f>387.18+25424.82</f>
        <v>25812</v>
      </c>
      <c r="L46" s="10" t="s">
        <v>175</v>
      </c>
    </row>
    <row r="47" spans="1:12" ht="154.5" customHeight="1">
      <c r="A47" s="21" t="s">
        <v>16</v>
      </c>
      <c r="B47" s="15">
        <v>42</v>
      </c>
      <c r="C47" s="10" t="s">
        <v>41</v>
      </c>
      <c r="D47" s="11" t="s">
        <v>42</v>
      </c>
      <c r="E47" s="30" t="s">
        <v>176</v>
      </c>
      <c r="F47" s="27" t="s">
        <v>177</v>
      </c>
      <c r="G47" s="10"/>
      <c r="H47" s="9">
        <v>44603</v>
      </c>
      <c r="I47" s="9">
        <v>44606</v>
      </c>
      <c r="J47" s="12" t="s">
        <v>19</v>
      </c>
      <c r="K47" s="13">
        <v>706.29</v>
      </c>
      <c r="L47" s="10" t="s">
        <v>178</v>
      </c>
    </row>
    <row r="48" spans="1:12" ht="154.5" customHeight="1">
      <c r="A48" s="21" t="s">
        <v>16</v>
      </c>
      <c r="B48" s="15">
        <v>43</v>
      </c>
      <c r="C48" s="10" t="s">
        <v>121</v>
      </c>
      <c r="D48" s="11" t="s">
        <v>122</v>
      </c>
      <c r="E48" s="30" t="s">
        <v>173</v>
      </c>
      <c r="F48" s="27" t="s">
        <v>179</v>
      </c>
      <c r="G48" s="10"/>
      <c r="H48" s="9">
        <v>44603</v>
      </c>
      <c r="I48" s="9">
        <v>44606</v>
      </c>
      <c r="J48" s="25" t="s">
        <v>19</v>
      </c>
      <c r="K48" s="13">
        <f>611.34+40144.45</f>
        <v>40755.789999999994</v>
      </c>
      <c r="L48" s="10" t="s">
        <v>180</v>
      </c>
    </row>
    <row r="49" spans="1:13" ht="154.5" customHeight="1">
      <c r="A49" s="14" t="s">
        <v>16</v>
      </c>
      <c r="B49" s="15">
        <v>44</v>
      </c>
      <c r="C49" s="16" t="s">
        <v>181</v>
      </c>
      <c r="D49" s="17" t="s">
        <v>182</v>
      </c>
      <c r="E49" s="30" t="s">
        <v>183</v>
      </c>
      <c r="F49" s="27" t="s">
        <v>184</v>
      </c>
      <c r="G49" s="16"/>
      <c r="H49" s="18">
        <v>44603</v>
      </c>
      <c r="I49" s="18">
        <v>44607</v>
      </c>
      <c r="J49" s="19" t="s">
        <v>185</v>
      </c>
      <c r="K49" s="13">
        <v>262333.67</v>
      </c>
      <c r="L49" s="16" t="s">
        <v>186</v>
      </c>
    </row>
    <row r="50" spans="1:13" ht="154.5" customHeight="1">
      <c r="A50" s="14" t="s">
        <v>16</v>
      </c>
      <c r="B50" s="15">
        <v>45</v>
      </c>
      <c r="C50" s="16" t="s">
        <v>181</v>
      </c>
      <c r="D50" s="17" t="s">
        <v>182</v>
      </c>
      <c r="E50" s="30" t="s">
        <v>187</v>
      </c>
      <c r="F50" s="27" t="s">
        <v>188</v>
      </c>
      <c r="G50" s="16"/>
      <c r="H50" s="18">
        <v>44603</v>
      </c>
      <c r="I50" s="18">
        <v>44607</v>
      </c>
      <c r="J50" s="19" t="s">
        <v>189</v>
      </c>
      <c r="K50" s="13">
        <v>539672.34</v>
      </c>
      <c r="L50" s="16" t="s">
        <v>190</v>
      </c>
    </row>
    <row r="51" spans="1:13" ht="154.5" customHeight="1">
      <c r="A51" s="21" t="s">
        <v>16</v>
      </c>
      <c r="B51" s="15">
        <v>46</v>
      </c>
      <c r="C51" s="10" t="s">
        <v>168</v>
      </c>
      <c r="D51" s="11" t="s">
        <v>169</v>
      </c>
      <c r="E51" s="30" t="s">
        <v>191</v>
      </c>
      <c r="F51" s="27" t="s">
        <v>192</v>
      </c>
      <c r="G51" s="10"/>
      <c r="H51" s="9">
        <v>44603</v>
      </c>
      <c r="I51" s="9">
        <v>44606</v>
      </c>
      <c r="J51" s="12" t="s">
        <v>19</v>
      </c>
      <c r="K51" s="13">
        <v>9000</v>
      </c>
      <c r="L51" s="10" t="s">
        <v>193</v>
      </c>
    </row>
    <row r="52" spans="1:13" ht="154.5" customHeight="1">
      <c r="A52" s="21" t="s">
        <v>16</v>
      </c>
      <c r="B52" s="15">
        <v>47</v>
      </c>
      <c r="C52" s="10" t="s">
        <v>121</v>
      </c>
      <c r="D52" s="11" t="s">
        <v>122</v>
      </c>
      <c r="E52" s="30" t="s">
        <v>194</v>
      </c>
      <c r="F52" s="27" t="s">
        <v>195</v>
      </c>
      <c r="G52" s="10"/>
      <c r="H52" s="9">
        <v>44606</v>
      </c>
      <c r="I52" s="9">
        <v>44608</v>
      </c>
      <c r="J52" s="12" t="s">
        <v>19</v>
      </c>
      <c r="K52" s="13">
        <f>1451.98+95346.56</f>
        <v>96798.54</v>
      </c>
      <c r="L52" s="10" t="s">
        <v>196</v>
      </c>
    </row>
    <row r="53" spans="1:13" ht="154.5" customHeight="1">
      <c r="A53" s="21" t="s">
        <v>16</v>
      </c>
      <c r="B53" s="15">
        <v>48</v>
      </c>
      <c r="C53" s="10" t="s">
        <v>121</v>
      </c>
      <c r="D53" s="11" t="s">
        <v>122</v>
      </c>
      <c r="E53" s="30" t="s">
        <v>197</v>
      </c>
      <c r="F53" s="27" t="s">
        <v>198</v>
      </c>
      <c r="G53" s="10"/>
      <c r="H53" s="9">
        <v>44606</v>
      </c>
      <c r="I53" s="9">
        <v>44608</v>
      </c>
      <c r="J53" s="12" t="s">
        <v>19</v>
      </c>
      <c r="K53" s="13">
        <f>1261.13+82814.13</f>
        <v>84075.260000000009</v>
      </c>
      <c r="L53" s="10" t="s">
        <v>199</v>
      </c>
    </row>
    <row r="54" spans="1:13" ht="154.5" customHeight="1">
      <c r="A54" s="21" t="s">
        <v>16</v>
      </c>
      <c r="B54" s="15">
        <v>49</v>
      </c>
      <c r="C54" s="10" t="s">
        <v>121</v>
      </c>
      <c r="D54" s="11" t="s">
        <v>122</v>
      </c>
      <c r="E54" s="30" t="s">
        <v>200</v>
      </c>
      <c r="F54" s="27" t="s">
        <v>201</v>
      </c>
      <c r="G54" s="10"/>
      <c r="H54" s="9">
        <v>44606</v>
      </c>
      <c r="I54" s="9">
        <v>44608</v>
      </c>
      <c r="J54" s="12" t="s">
        <v>19</v>
      </c>
      <c r="K54" s="13">
        <f>611.34+40144.45</f>
        <v>40755.789999999994</v>
      </c>
      <c r="L54" s="10" t="s">
        <v>202</v>
      </c>
    </row>
    <row r="55" spans="1:13" ht="154.5" customHeight="1">
      <c r="A55" s="21" t="s">
        <v>16</v>
      </c>
      <c r="B55" s="15">
        <v>50</v>
      </c>
      <c r="C55" s="10" t="s">
        <v>80</v>
      </c>
      <c r="D55" s="11" t="s">
        <v>81</v>
      </c>
      <c r="E55" s="30" t="s">
        <v>203</v>
      </c>
      <c r="F55" s="27" t="s">
        <v>204</v>
      </c>
      <c r="G55" s="10"/>
      <c r="H55" s="9">
        <v>44606</v>
      </c>
      <c r="I55" s="9">
        <v>44608</v>
      </c>
      <c r="J55" s="12" t="s">
        <v>19</v>
      </c>
      <c r="K55" s="13">
        <v>22</v>
      </c>
      <c r="L55" s="10" t="s">
        <v>205</v>
      </c>
    </row>
    <row r="56" spans="1:13" ht="154.5" customHeight="1">
      <c r="A56" s="21" t="s">
        <v>16</v>
      </c>
      <c r="B56" s="15">
        <v>51</v>
      </c>
      <c r="C56" s="10" t="s">
        <v>80</v>
      </c>
      <c r="D56" s="11" t="s">
        <v>81</v>
      </c>
      <c r="E56" s="30" t="s">
        <v>206</v>
      </c>
      <c r="F56" s="27" t="s">
        <v>207</v>
      </c>
      <c r="G56" s="10"/>
      <c r="H56" s="9">
        <v>44606</v>
      </c>
      <c r="I56" s="9">
        <v>44608</v>
      </c>
      <c r="J56" s="12" t="s">
        <v>19</v>
      </c>
      <c r="K56" s="13">
        <v>4402.17</v>
      </c>
      <c r="L56" s="10" t="s">
        <v>205</v>
      </c>
    </row>
    <row r="57" spans="1:13" ht="154.5" customHeight="1">
      <c r="A57" s="21" t="s">
        <v>16</v>
      </c>
      <c r="B57" s="15">
        <v>52</v>
      </c>
      <c r="C57" s="10" t="s">
        <v>80</v>
      </c>
      <c r="D57" s="11" t="s">
        <v>81</v>
      </c>
      <c r="E57" s="30" t="s">
        <v>208</v>
      </c>
      <c r="F57" s="27" t="s">
        <v>209</v>
      </c>
      <c r="G57" s="10"/>
      <c r="H57" s="9">
        <v>44606</v>
      </c>
      <c r="I57" s="9">
        <v>44608</v>
      </c>
      <c r="J57" s="12" t="s">
        <v>19</v>
      </c>
      <c r="K57" s="13">
        <v>1156.95</v>
      </c>
      <c r="L57" s="10" t="s">
        <v>205</v>
      </c>
    </row>
    <row r="58" spans="1:13" ht="154.5" customHeight="1">
      <c r="A58" s="21" t="s">
        <v>16</v>
      </c>
      <c r="B58" s="15">
        <v>53</v>
      </c>
      <c r="C58" s="10" t="s">
        <v>121</v>
      </c>
      <c r="D58" s="11" t="s">
        <v>122</v>
      </c>
      <c r="E58" s="30" t="s">
        <v>210</v>
      </c>
      <c r="F58" s="27" t="s">
        <v>211</v>
      </c>
      <c r="G58" s="10"/>
      <c r="H58" s="9">
        <v>44606</v>
      </c>
      <c r="I58" s="9">
        <v>44608</v>
      </c>
      <c r="J58" s="12" t="s">
        <v>19</v>
      </c>
      <c r="K58" s="13">
        <f>822.84+54033.19</f>
        <v>54856.03</v>
      </c>
      <c r="L58" s="10" t="s">
        <v>212</v>
      </c>
    </row>
    <row r="59" spans="1:13" ht="154.5" customHeight="1">
      <c r="A59" s="21" t="s">
        <v>16</v>
      </c>
      <c r="B59" s="15">
        <v>54</v>
      </c>
      <c r="C59" s="10" t="s">
        <v>80</v>
      </c>
      <c r="D59" s="11" t="s">
        <v>81</v>
      </c>
      <c r="E59" s="30" t="s">
        <v>213</v>
      </c>
      <c r="F59" s="27" t="s">
        <v>214</v>
      </c>
      <c r="G59" s="10"/>
      <c r="H59" s="9">
        <v>44606</v>
      </c>
      <c r="I59" s="9">
        <v>44609</v>
      </c>
      <c r="J59" s="12" t="s">
        <v>19</v>
      </c>
      <c r="K59" s="13">
        <v>48351.7</v>
      </c>
      <c r="L59" s="10" t="s">
        <v>215</v>
      </c>
    </row>
    <row r="60" spans="1:13" ht="154.5" customHeight="1">
      <c r="A60" s="21" t="s">
        <v>16</v>
      </c>
      <c r="B60" s="15">
        <v>55</v>
      </c>
      <c r="C60" s="10" t="s">
        <v>80</v>
      </c>
      <c r="D60" s="11" t="s">
        <v>81</v>
      </c>
      <c r="E60" s="30" t="s">
        <v>216</v>
      </c>
      <c r="F60" s="27" t="s">
        <v>217</v>
      </c>
      <c r="G60" s="10"/>
      <c r="H60" s="9">
        <v>44606</v>
      </c>
      <c r="I60" s="9">
        <v>44609</v>
      </c>
      <c r="J60" s="12" t="s">
        <v>19</v>
      </c>
      <c r="K60" s="13">
        <v>12707.44</v>
      </c>
      <c r="L60" s="10" t="s">
        <v>215</v>
      </c>
    </row>
    <row r="61" spans="1:13" ht="154.5" customHeight="1">
      <c r="A61" s="21" t="s">
        <v>16</v>
      </c>
      <c r="B61" s="15">
        <v>56</v>
      </c>
      <c r="C61" s="10" t="s">
        <v>80</v>
      </c>
      <c r="D61" s="11" t="s">
        <v>81</v>
      </c>
      <c r="E61" s="30" t="s">
        <v>218</v>
      </c>
      <c r="F61" s="27" t="s">
        <v>219</v>
      </c>
      <c r="G61" s="10"/>
      <c r="H61" s="9">
        <v>44606</v>
      </c>
      <c r="I61" s="9">
        <v>44609</v>
      </c>
      <c r="J61" s="12" t="s">
        <v>19</v>
      </c>
      <c r="K61" s="13">
        <v>32</v>
      </c>
      <c r="L61" s="10" t="s">
        <v>215</v>
      </c>
    </row>
    <row r="62" spans="1:13" ht="154.5" customHeight="1">
      <c r="A62" s="21" t="s">
        <v>16</v>
      </c>
      <c r="B62" s="15">
        <v>57</v>
      </c>
      <c r="C62" s="10" t="s">
        <v>220</v>
      </c>
      <c r="D62" s="11" t="s">
        <v>221</v>
      </c>
      <c r="E62" s="30" t="s">
        <v>338</v>
      </c>
      <c r="F62" s="27" t="s">
        <v>222</v>
      </c>
      <c r="G62" s="10"/>
      <c r="H62" s="9">
        <v>44606</v>
      </c>
      <c r="I62" s="9">
        <v>44609</v>
      </c>
      <c r="J62" s="12" t="s">
        <v>19</v>
      </c>
      <c r="K62" s="13">
        <f>116.6+22979.44</f>
        <v>23096.039999999997</v>
      </c>
      <c r="L62" s="10" t="s">
        <v>223</v>
      </c>
      <c r="M62" s="31"/>
    </row>
    <row r="63" spans="1:13" ht="154.5" customHeight="1">
      <c r="A63" s="21" t="s">
        <v>16</v>
      </c>
      <c r="B63" s="15">
        <v>58</v>
      </c>
      <c r="C63" s="10" t="s">
        <v>220</v>
      </c>
      <c r="D63" s="11" t="s">
        <v>221</v>
      </c>
      <c r="E63" s="30" t="s">
        <v>224</v>
      </c>
      <c r="F63" s="27" t="s">
        <v>225</v>
      </c>
      <c r="G63" s="10"/>
      <c r="H63" s="9">
        <v>44606</v>
      </c>
      <c r="I63" s="9">
        <v>44609</v>
      </c>
      <c r="J63" s="12" t="s">
        <v>19</v>
      </c>
      <c r="K63" s="13">
        <f>144.42+2744.05</f>
        <v>2888.4700000000003</v>
      </c>
      <c r="L63" s="10" t="s">
        <v>226</v>
      </c>
    </row>
    <row r="64" spans="1:13" ht="154.5" customHeight="1">
      <c r="A64" s="21" t="s">
        <v>16</v>
      </c>
      <c r="B64" s="15">
        <v>59</v>
      </c>
      <c r="C64" s="10" t="s">
        <v>220</v>
      </c>
      <c r="D64" s="11" t="s">
        <v>221</v>
      </c>
      <c r="E64" s="30" t="s">
        <v>227</v>
      </c>
      <c r="F64" s="27" t="s">
        <v>228</v>
      </c>
      <c r="G64" s="10"/>
      <c r="H64" s="9">
        <v>44606</v>
      </c>
      <c r="I64" s="9">
        <v>44609</v>
      </c>
      <c r="J64" s="12" t="s">
        <v>19</v>
      </c>
      <c r="K64" s="13">
        <f>144.42+2744.05</f>
        <v>2888.4700000000003</v>
      </c>
      <c r="L64" s="10" t="s">
        <v>229</v>
      </c>
    </row>
    <row r="65" spans="1:13" ht="154.5" customHeight="1">
      <c r="A65" s="21" t="s">
        <v>16</v>
      </c>
      <c r="B65" s="15">
        <v>60</v>
      </c>
      <c r="C65" s="10" t="s">
        <v>80</v>
      </c>
      <c r="D65" s="11" t="s">
        <v>81</v>
      </c>
      <c r="E65" s="30" t="s">
        <v>230</v>
      </c>
      <c r="F65" s="27" t="s">
        <v>231</v>
      </c>
      <c r="G65" s="10"/>
      <c r="H65" s="9">
        <v>44607</v>
      </c>
      <c r="I65" s="9">
        <v>44609</v>
      </c>
      <c r="J65" s="12" t="s">
        <v>19</v>
      </c>
      <c r="K65" s="13">
        <v>28823.48</v>
      </c>
      <c r="L65" s="10" t="s">
        <v>232</v>
      </c>
    </row>
    <row r="66" spans="1:13" ht="154.5" customHeight="1">
      <c r="A66" s="21" t="s">
        <v>16</v>
      </c>
      <c r="B66" s="15">
        <v>61</v>
      </c>
      <c r="C66" s="10" t="s">
        <v>80</v>
      </c>
      <c r="D66" s="11" t="s">
        <v>81</v>
      </c>
      <c r="E66" s="30" t="s">
        <v>233</v>
      </c>
      <c r="F66" s="27" t="s">
        <v>234</v>
      </c>
      <c r="G66" s="10"/>
      <c r="H66" s="9">
        <v>44607</v>
      </c>
      <c r="I66" s="9">
        <v>44609</v>
      </c>
      <c r="J66" s="12" t="s">
        <v>19</v>
      </c>
      <c r="K66" s="13">
        <f>3.29+216.03</f>
        <v>219.32</v>
      </c>
      <c r="L66" s="10" t="s">
        <v>232</v>
      </c>
    </row>
    <row r="67" spans="1:13" ht="154.5" customHeight="1">
      <c r="A67" s="21" t="s">
        <v>16</v>
      </c>
      <c r="B67" s="15">
        <v>62</v>
      </c>
      <c r="C67" s="10" t="s">
        <v>80</v>
      </c>
      <c r="D67" s="11" t="s">
        <v>81</v>
      </c>
      <c r="E67" s="30" t="s">
        <v>235</v>
      </c>
      <c r="F67" s="27" t="s">
        <v>236</v>
      </c>
      <c r="G67" s="10"/>
      <c r="H67" s="9">
        <v>44607</v>
      </c>
      <c r="I67" s="9">
        <v>44609</v>
      </c>
      <c r="J67" s="12" t="s">
        <v>19</v>
      </c>
      <c r="K67" s="13">
        <v>7582.39</v>
      </c>
      <c r="L67" s="10" t="s">
        <v>232</v>
      </c>
    </row>
    <row r="68" spans="1:13" ht="154.5" customHeight="1">
      <c r="A68" s="21" t="s">
        <v>16</v>
      </c>
      <c r="B68" s="15">
        <v>63</v>
      </c>
      <c r="C68" s="10" t="s">
        <v>80</v>
      </c>
      <c r="D68" s="11" t="s">
        <v>81</v>
      </c>
      <c r="E68" s="30" t="s">
        <v>237</v>
      </c>
      <c r="F68" s="27" t="s">
        <v>337</v>
      </c>
      <c r="G68" s="10"/>
      <c r="H68" s="9">
        <v>44607</v>
      </c>
      <c r="I68" s="9">
        <v>44609</v>
      </c>
      <c r="J68" s="12" t="s">
        <v>19</v>
      </c>
      <c r="K68" s="13">
        <v>8</v>
      </c>
      <c r="L68" s="10" t="s">
        <v>232</v>
      </c>
    </row>
    <row r="69" spans="1:13" ht="154.5" customHeight="1">
      <c r="A69" s="21" t="s">
        <v>16</v>
      </c>
      <c r="B69" s="15">
        <v>64</v>
      </c>
      <c r="C69" s="10" t="s">
        <v>238</v>
      </c>
      <c r="D69" s="11" t="s">
        <v>239</v>
      </c>
      <c r="E69" s="11" t="s">
        <v>240</v>
      </c>
      <c r="F69" s="27" t="s">
        <v>241</v>
      </c>
      <c r="G69" s="10"/>
      <c r="H69" s="9">
        <v>44609</v>
      </c>
      <c r="I69" s="9">
        <v>44610</v>
      </c>
      <c r="J69" s="12" t="s">
        <v>19</v>
      </c>
      <c r="K69" s="13">
        <f>637.5+12112.5</f>
        <v>12750</v>
      </c>
      <c r="L69" s="10" t="s">
        <v>242</v>
      </c>
    </row>
    <row r="70" spans="1:13" ht="154.5" customHeight="1">
      <c r="A70" s="21" t="s">
        <v>16</v>
      </c>
      <c r="B70" s="15">
        <v>65</v>
      </c>
      <c r="C70" s="10" t="s">
        <v>243</v>
      </c>
      <c r="D70" s="11" t="s">
        <v>244</v>
      </c>
      <c r="E70" s="30" t="s">
        <v>245</v>
      </c>
      <c r="F70" s="27" t="s">
        <v>246</v>
      </c>
      <c r="G70" s="10"/>
      <c r="H70" s="9">
        <v>44609</v>
      </c>
      <c r="I70" s="9">
        <v>44610</v>
      </c>
      <c r="J70" s="12" t="s">
        <v>19</v>
      </c>
      <c r="K70" s="13">
        <v>300</v>
      </c>
      <c r="L70" s="10" t="s">
        <v>247</v>
      </c>
    </row>
    <row r="71" spans="1:13" ht="154.5" customHeight="1">
      <c r="A71" s="21" t="s">
        <v>16</v>
      </c>
      <c r="B71" s="15">
        <v>66</v>
      </c>
      <c r="C71" s="10" t="s">
        <v>243</v>
      </c>
      <c r="D71" s="11" t="s">
        <v>244</v>
      </c>
      <c r="E71" s="30" t="s">
        <v>248</v>
      </c>
      <c r="F71" s="27" t="s">
        <v>249</v>
      </c>
      <c r="G71" s="10"/>
      <c r="H71" s="9">
        <v>44609</v>
      </c>
      <c r="I71" s="9">
        <v>44610</v>
      </c>
      <c r="J71" s="12" t="s">
        <v>19</v>
      </c>
      <c r="K71" s="13">
        <v>2500</v>
      </c>
      <c r="L71" s="10" t="s">
        <v>250</v>
      </c>
    </row>
    <row r="72" spans="1:13" ht="154.5" customHeight="1">
      <c r="A72" s="21" t="s">
        <v>16</v>
      </c>
      <c r="B72" s="15">
        <v>67</v>
      </c>
      <c r="C72" s="10" t="s">
        <v>168</v>
      </c>
      <c r="D72" s="11" t="s">
        <v>169</v>
      </c>
      <c r="E72" s="30" t="s">
        <v>251</v>
      </c>
      <c r="F72" s="27" t="s">
        <v>252</v>
      </c>
      <c r="G72" s="10"/>
      <c r="H72" s="9">
        <v>44610</v>
      </c>
      <c r="I72" s="9">
        <v>44610</v>
      </c>
      <c r="J72" s="12" t="s">
        <v>19</v>
      </c>
      <c r="K72" s="13">
        <v>9000</v>
      </c>
      <c r="L72" s="10" t="s">
        <v>253</v>
      </c>
    </row>
    <row r="73" spans="1:13" ht="154.5" customHeight="1">
      <c r="A73" s="21" t="s">
        <v>16</v>
      </c>
      <c r="B73" s="15">
        <v>68</v>
      </c>
      <c r="C73" s="10" t="s">
        <v>168</v>
      </c>
      <c r="D73" s="11" t="s">
        <v>169</v>
      </c>
      <c r="E73" s="30" t="s">
        <v>254</v>
      </c>
      <c r="F73" s="27" t="s">
        <v>255</v>
      </c>
      <c r="G73" s="10"/>
      <c r="H73" s="9">
        <v>44610</v>
      </c>
      <c r="I73" s="9">
        <v>44610</v>
      </c>
      <c r="J73" s="12" t="s">
        <v>19</v>
      </c>
      <c r="K73" s="13">
        <v>3352.63</v>
      </c>
      <c r="L73" s="10" t="s">
        <v>256</v>
      </c>
    </row>
    <row r="74" spans="1:13" ht="154.5" customHeight="1">
      <c r="A74" s="21" t="s">
        <v>16</v>
      </c>
      <c r="B74" s="15">
        <v>69</v>
      </c>
      <c r="C74" s="10" t="s">
        <v>257</v>
      </c>
      <c r="D74" s="11" t="s">
        <v>258</v>
      </c>
      <c r="E74" s="30" t="s">
        <v>259</v>
      </c>
      <c r="F74" s="27" t="s">
        <v>260</v>
      </c>
      <c r="G74" s="10"/>
      <c r="H74" s="9">
        <v>44610</v>
      </c>
      <c r="I74" s="9">
        <v>44610</v>
      </c>
      <c r="J74" s="12" t="s">
        <v>19</v>
      </c>
      <c r="K74" s="13">
        <v>210.44</v>
      </c>
      <c r="L74" s="10" t="s">
        <v>261</v>
      </c>
    </row>
    <row r="75" spans="1:13" ht="154.5" customHeight="1">
      <c r="A75" s="21" t="s">
        <v>16</v>
      </c>
      <c r="B75" s="15">
        <v>70</v>
      </c>
      <c r="C75" s="10" t="s">
        <v>257</v>
      </c>
      <c r="D75" s="11" t="s">
        <v>258</v>
      </c>
      <c r="E75" s="30" t="s">
        <v>262</v>
      </c>
      <c r="F75" s="27" t="s">
        <v>263</v>
      </c>
      <c r="G75" s="10"/>
      <c r="H75" s="9">
        <v>44610</v>
      </c>
      <c r="I75" s="9">
        <v>44610</v>
      </c>
      <c r="J75" s="12" t="s">
        <v>19</v>
      </c>
      <c r="K75" s="13">
        <v>60.63</v>
      </c>
      <c r="L75" s="10" t="s">
        <v>261</v>
      </c>
    </row>
    <row r="76" spans="1:13" ht="154.5" customHeight="1">
      <c r="A76" s="21" t="s">
        <v>16</v>
      </c>
      <c r="B76" s="15">
        <v>71</v>
      </c>
      <c r="C76" s="10" t="s">
        <v>257</v>
      </c>
      <c r="D76" s="11" t="s">
        <v>258</v>
      </c>
      <c r="E76" s="30" t="s">
        <v>264</v>
      </c>
      <c r="F76" s="27" t="s">
        <v>265</v>
      </c>
      <c r="G76" s="10"/>
      <c r="H76" s="9">
        <v>44610</v>
      </c>
      <c r="I76" s="9">
        <v>44610</v>
      </c>
      <c r="J76" s="12" t="s">
        <v>19</v>
      </c>
      <c r="K76" s="13">
        <v>183.17</v>
      </c>
      <c r="L76" s="10" t="s">
        <v>261</v>
      </c>
    </row>
    <row r="77" spans="1:13" ht="154.5" customHeight="1">
      <c r="A77" s="21" t="s">
        <v>16</v>
      </c>
      <c r="B77" s="15">
        <v>72</v>
      </c>
      <c r="C77" s="10" t="s">
        <v>220</v>
      </c>
      <c r="D77" s="11" t="s">
        <v>221</v>
      </c>
      <c r="E77" s="30" t="s">
        <v>266</v>
      </c>
      <c r="F77" s="27" t="s">
        <v>267</v>
      </c>
      <c r="G77" s="10"/>
      <c r="H77" s="9">
        <v>44610</v>
      </c>
      <c r="I77" s="9">
        <v>44610</v>
      </c>
      <c r="J77" s="12" t="s">
        <v>19</v>
      </c>
      <c r="K77" s="13">
        <f>263.53+5006.99</f>
        <v>5270.5199999999995</v>
      </c>
      <c r="L77" s="10" t="s">
        <v>268</v>
      </c>
    </row>
    <row r="78" spans="1:13" ht="154.5" customHeight="1">
      <c r="A78" s="21" t="s">
        <v>16</v>
      </c>
      <c r="B78" s="15">
        <v>73</v>
      </c>
      <c r="C78" s="10" t="s">
        <v>257</v>
      </c>
      <c r="D78" s="11" t="s">
        <v>258</v>
      </c>
      <c r="E78" s="30" t="s">
        <v>264</v>
      </c>
      <c r="F78" s="27" t="s">
        <v>269</v>
      </c>
      <c r="G78" s="10"/>
      <c r="H78" s="9">
        <v>44610</v>
      </c>
      <c r="I78" s="9">
        <v>44610</v>
      </c>
      <c r="J78" s="12" t="s">
        <v>19</v>
      </c>
      <c r="K78" s="13">
        <v>115.09</v>
      </c>
      <c r="L78" s="10" t="s">
        <v>270</v>
      </c>
    </row>
    <row r="79" spans="1:13" ht="154.5" customHeight="1">
      <c r="A79" s="21" t="s">
        <v>16</v>
      </c>
      <c r="B79" s="15">
        <v>74</v>
      </c>
      <c r="C79" s="10" t="s">
        <v>220</v>
      </c>
      <c r="D79" s="11" t="s">
        <v>221</v>
      </c>
      <c r="E79" s="30" t="s">
        <v>266</v>
      </c>
      <c r="F79" s="27" t="s">
        <v>271</v>
      </c>
      <c r="G79" s="10"/>
      <c r="H79" s="9">
        <v>44610</v>
      </c>
      <c r="I79" s="9">
        <v>44610</v>
      </c>
      <c r="J79" s="12" t="s">
        <v>19</v>
      </c>
      <c r="K79" s="13">
        <v>4510.04</v>
      </c>
      <c r="L79" s="10" t="s">
        <v>268</v>
      </c>
    </row>
    <row r="80" spans="1:13" ht="154.5" customHeight="1">
      <c r="A80" s="21" t="s">
        <v>16</v>
      </c>
      <c r="B80" s="15">
        <v>75</v>
      </c>
      <c r="C80" s="10" t="s">
        <v>272</v>
      </c>
      <c r="D80" s="11" t="s">
        <v>273</v>
      </c>
      <c r="E80" s="11" t="s">
        <v>274</v>
      </c>
      <c r="F80" s="27" t="s">
        <v>275</v>
      </c>
      <c r="G80" s="10"/>
      <c r="H80" s="9">
        <v>44610</v>
      </c>
      <c r="I80" s="9">
        <v>44610</v>
      </c>
      <c r="J80" s="12" t="s">
        <v>19</v>
      </c>
      <c r="K80" s="13">
        <v>14.05</v>
      </c>
      <c r="L80" s="10" t="s">
        <v>276</v>
      </c>
      <c r="M80" s="36"/>
    </row>
    <row r="81" spans="1:13" ht="154.5" customHeight="1">
      <c r="A81" s="21" t="s">
        <v>16</v>
      </c>
      <c r="B81" s="15">
        <v>76</v>
      </c>
      <c r="C81" s="10" t="s">
        <v>22</v>
      </c>
      <c r="D81" s="11" t="s">
        <v>23</v>
      </c>
      <c r="E81" s="30" t="s">
        <v>277</v>
      </c>
      <c r="F81" s="27" t="s">
        <v>278</v>
      </c>
      <c r="G81" s="10"/>
      <c r="H81" s="9">
        <v>44610</v>
      </c>
      <c r="I81" s="9">
        <v>44613</v>
      </c>
      <c r="J81" s="12" t="s">
        <v>19</v>
      </c>
      <c r="K81" s="13">
        <f>13787.62+1836.93+9184.65+158883.8</f>
        <v>183693</v>
      </c>
      <c r="L81" s="10" t="s">
        <v>279</v>
      </c>
    </row>
    <row r="82" spans="1:13" ht="154.5" customHeight="1">
      <c r="A82" s="21" t="s">
        <v>16</v>
      </c>
      <c r="B82" s="15">
        <v>77</v>
      </c>
      <c r="C82" s="10" t="s">
        <v>280</v>
      </c>
      <c r="D82" s="11" t="s">
        <v>281</v>
      </c>
      <c r="E82" s="30" t="s">
        <v>282</v>
      </c>
      <c r="F82" s="27" t="s">
        <v>283</v>
      </c>
      <c r="G82" s="10"/>
      <c r="H82" s="9">
        <v>44610</v>
      </c>
      <c r="I82" s="9">
        <v>44613</v>
      </c>
      <c r="J82" s="12" t="s">
        <v>19</v>
      </c>
      <c r="K82" s="13">
        <f>10275.65+2802.45+9341.5+164410.44</f>
        <v>186830.04</v>
      </c>
      <c r="L82" s="10" t="s">
        <v>284</v>
      </c>
    </row>
    <row r="83" spans="1:13" ht="154.5" customHeight="1">
      <c r="A83" s="21" t="s">
        <v>16</v>
      </c>
      <c r="B83" s="15">
        <v>78</v>
      </c>
      <c r="C83" s="10" t="s">
        <v>41</v>
      </c>
      <c r="D83" s="11" t="s">
        <v>42</v>
      </c>
      <c r="E83" s="30" t="s">
        <v>285</v>
      </c>
      <c r="F83" s="27" t="s">
        <v>286</v>
      </c>
      <c r="G83" s="10"/>
      <c r="H83" s="9">
        <v>44613</v>
      </c>
      <c r="I83" s="9">
        <v>44613</v>
      </c>
      <c r="J83" s="12" t="s">
        <v>19</v>
      </c>
      <c r="K83" s="13">
        <v>31.98</v>
      </c>
      <c r="L83" s="10" t="s">
        <v>287</v>
      </c>
    </row>
    <row r="84" spans="1:13" ht="154.5" customHeight="1">
      <c r="A84" s="21" t="s">
        <v>16</v>
      </c>
      <c r="B84" s="15">
        <v>79</v>
      </c>
      <c r="C84" s="10" t="s">
        <v>41</v>
      </c>
      <c r="D84" s="11" t="s">
        <v>42</v>
      </c>
      <c r="E84" s="30" t="s">
        <v>288</v>
      </c>
      <c r="F84" s="27" t="s">
        <v>289</v>
      </c>
      <c r="G84" s="10"/>
      <c r="H84" s="9">
        <v>44613</v>
      </c>
      <c r="I84" s="9">
        <v>44613</v>
      </c>
      <c r="J84" s="12" t="s">
        <v>19</v>
      </c>
      <c r="K84" s="13">
        <v>3105.3</v>
      </c>
      <c r="L84" s="10" t="s">
        <v>290</v>
      </c>
    </row>
    <row r="85" spans="1:13" ht="154.5" customHeight="1">
      <c r="A85" s="21" t="s">
        <v>16</v>
      </c>
      <c r="B85" s="15">
        <v>80</v>
      </c>
      <c r="C85" s="10" t="s">
        <v>62</v>
      </c>
      <c r="D85" s="11" t="s">
        <v>63</v>
      </c>
      <c r="E85" s="30" t="s">
        <v>291</v>
      </c>
      <c r="F85" s="27" t="s">
        <v>292</v>
      </c>
      <c r="G85" s="10"/>
      <c r="H85" s="9">
        <v>44613</v>
      </c>
      <c r="I85" s="9">
        <v>44613</v>
      </c>
      <c r="J85" s="12" t="s">
        <v>19</v>
      </c>
      <c r="K85" s="13">
        <v>28457.16</v>
      </c>
      <c r="L85" s="10" t="s">
        <v>293</v>
      </c>
    </row>
    <row r="86" spans="1:13" ht="154.5" customHeight="1">
      <c r="A86" s="21" t="s">
        <v>16</v>
      </c>
      <c r="B86" s="15">
        <v>81</v>
      </c>
      <c r="C86" s="10" t="s">
        <v>138</v>
      </c>
      <c r="D86" s="11" t="s">
        <v>139</v>
      </c>
      <c r="E86" s="30" t="s">
        <v>294</v>
      </c>
      <c r="F86" s="27" t="s">
        <v>295</v>
      </c>
      <c r="G86" s="10"/>
      <c r="H86" s="9">
        <v>44614</v>
      </c>
      <c r="I86" s="9">
        <v>44614</v>
      </c>
      <c r="J86" s="12" t="s">
        <v>19</v>
      </c>
      <c r="K86" s="13">
        <f>199.53+3791.13</f>
        <v>3990.6600000000003</v>
      </c>
      <c r="L86" s="10" t="s">
        <v>296</v>
      </c>
    </row>
    <row r="87" spans="1:13" ht="154.5" customHeight="1">
      <c r="A87" s="21" t="s">
        <v>16</v>
      </c>
      <c r="B87" s="15">
        <v>82</v>
      </c>
      <c r="C87" s="10" t="s">
        <v>103</v>
      </c>
      <c r="D87" s="11" t="s">
        <v>104</v>
      </c>
      <c r="E87" s="30" t="s">
        <v>297</v>
      </c>
      <c r="F87" s="27" t="s">
        <v>298</v>
      </c>
      <c r="G87" s="10"/>
      <c r="H87" s="9">
        <v>44614</v>
      </c>
      <c r="I87" s="9">
        <v>44614</v>
      </c>
      <c r="J87" s="12" t="s">
        <v>19</v>
      </c>
      <c r="K87" s="13">
        <f>216+4584</f>
        <v>4800</v>
      </c>
      <c r="L87" s="10" t="s">
        <v>299</v>
      </c>
    </row>
    <row r="88" spans="1:13" ht="154.5" customHeight="1">
      <c r="A88" s="21" t="s">
        <v>16</v>
      </c>
      <c r="B88" s="15">
        <v>83</v>
      </c>
      <c r="C88" s="10" t="s">
        <v>272</v>
      </c>
      <c r="D88" s="11" t="s">
        <v>273</v>
      </c>
      <c r="E88" s="11" t="s">
        <v>300</v>
      </c>
      <c r="F88" s="27" t="s">
        <v>301</v>
      </c>
      <c r="G88" s="10"/>
      <c r="H88" s="9">
        <v>44614</v>
      </c>
      <c r="I88" s="9">
        <v>44614</v>
      </c>
      <c r="J88" s="12" t="s">
        <v>19</v>
      </c>
      <c r="K88" s="13">
        <v>14.05</v>
      </c>
      <c r="L88" s="10" t="s">
        <v>302</v>
      </c>
      <c r="M88" s="37"/>
    </row>
    <row r="89" spans="1:13" ht="154.5" customHeight="1">
      <c r="A89" s="21" t="s">
        <v>16</v>
      </c>
      <c r="B89" s="15">
        <v>84</v>
      </c>
      <c r="C89" s="10" t="s">
        <v>303</v>
      </c>
      <c r="D89" s="11" t="s">
        <v>304</v>
      </c>
      <c r="E89" s="30" t="s">
        <v>305</v>
      </c>
      <c r="F89" s="27" t="s">
        <v>306</v>
      </c>
      <c r="G89" s="10"/>
      <c r="H89" s="9">
        <v>44614</v>
      </c>
      <c r="I89" s="9">
        <v>44614</v>
      </c>
      <c r="J89" s="12" t="s">
        <v>19</v>
      </c>
      <c r="K89" s="13">
        <v>8136.98</v>
      </c>
      <c r="L89" s="10" t="s">
        <v>307</v>
      </c>
    </row>
    <row r="90" spans="1:13" ht="154.5" customHeight="1">
      <c r="A90" s="21" t="s">
        <v>16</v>
      </c>
      <c r="B90" s="15">
        <v>85</v>
      </c>
      <c r="C90" s="10" t="s">
        <v>303</v>
      </c>
      <c r="D90" s="11" t="s">
        <v>304</v>
      </c>
      <c r="E90" s="30" t="s">
        <v>308</v>
      </c>
      <c r="F90" s="27" t="s">
        <v>309</v>
      </c>
      <c r="G90" s="10"/>
      <c r="H90" s="9">
        <v>44614</v>
      </c>
      <c r="I90" s="9">
        <v>44614</v>
      </c>
      <c r="J90" s="12" t="s">
        <v>19</v>
      </c>
      <c r="K90" s="13">
        <v>73019.47</v>
      </c>
      <c r="L90" s="10" t="s">
        <v>310</v>
      </c>
    </row>
    <row r="91" spans="1:13" ht="154.5" customHeight="1">
      <c r="A91" s="21" t="s">
        <v>16</v>
      </c>
      <c r="B91" s="15">
        <v>86</v>
      </c>
      <c r="C91" s="10" t="s">
        <v>303</v>
      </c>
      <c r="D91" s="11" t="s">
        <v>304</v>
      </c>
      <c r="E91" s="30" t="s">
        <v>311</v>
      </c>
      <c r="F91" s="27" t="s">
        <v>312</v>
      </c>
      <c r="G91" s="10"/>
      <c r="H91" s="9">
        <v>44614</v>
      </c>
      <c r="I91" s="9">
        <v>44614</v>
      </c>
      <c r="J91" s="12" t="s">
        <v>19</v>
      </c>
      <c r="K91" s="13">
        <v>29849.63</v>
      </c>
      <c r="L91" s="10" t="s">
        <v>313</v>
      </c>
    </row>
    <row r="92" spans="1:13" ht="154.5" customHeight="1">
      <c r="A92" s="21" t="s">
        <v>16</v>
      </c>
      <c r="B92" s="15">
        <v>87</v>
      </c>
      <c r="C92" s="10" t="s">
        <v>80</v>
      </c>
      <c r="D92" s="11" t="s">
        <v>81</v>
      </c>
      <c r="E92" s="30" t="s">
        <v>314</v>
      </c>
      <c r="F92" s="27" t="s">
        <v>315</v>
      </c>
      <c r="G92" s="10"/>
      <c r="H92" s="9">
        <v>44614</v>
      </c>
      <c r="I92" s="9">
        <v>44614</v>
      </c>
      <c r="J92" s="12" t="s">
        <v>19</v>
      </c>
      <c r="K92" s="13">
        <v>7967.31</v>
      </c>
      <c r="L92" s="10" t="s">
        <v>316</v>
      </c>
    </row>
    <row r="93" spans="1:13" ht="154.5" customHeight="1">
      <c r="A93" s="21" t="s">
        <v>16</v>
      </c>
      <c r="B93" s="15">
        <v>88</v>
      </c>
      <c r="C93" s="10" t="s">
        <v>80</v>
      </c>
      <c r="D93" s="11" t="s">
        <v>81</v>
      </c>
      <c r="E93" s="30" t="s">
        <v>317</v>
      </c>
      <c r="F93" s="27" t="s">
        <v>318</v>
      </c>
      <c r="G93" s="10"/>
      <c r="H93" s="9">
        <v>44614</v>
      </c>
      <c r="I93" s="9">
        <v>44614</v>
      </c>
      <c r="J93" s="12" t="s">
        <v>19</v>
      </c>
      <c r="K93" s="13">
        <f>3.29+216.03</f>
        <v>219.32</v>
      </c>
      <c r="L93" s="10" t="s">
        <v>316</v>
      </c>
    </row>
    <row r="94" spans="1:13" ht="154.5" customHeight="1">
      <c r="A94" s="21" t="s">
        <v>16</v>
      </c>
      <c r="B94" s="15">
        <v>89</v>
      </c>
      <c r="C94" s="10" t="s">
        <v>80</v>
      </c>
      <c r="D94" s="11" t="s">
        <v>81</v>
      </c>
      <c r="E94" s="30" t="s">
        <v>319</v>
      </c>
      <c r="F94" s="27" t="s">
        <v>320</v>
      </c>
      <c r="G94" s="10"/>
      <c r="H94" s="9">
        <v>44614</v>
      </c>
      <c r="I94" s="9">
        <v>44614</v>
      </c>
      <c r="J94" s="12" t="s">
        <v>19</v>
      </c>
      <c r="K94" s="13">
        <v>2101.12</v>
      </c>
      <c r="L94" s="10" t="s">
        <v>316</v>
      </c>
    </row>
    <row r="95" spans="1:13" ht="154.5" customHeight="1">
      <c r="A95" s="21" t="s">
        <v>16</v>
      </c>
      <c r="B95" s="15">
        <v>90</v>
      </c>
      <c r="C95" s="10" t="s">
        <v>80</v>
      </c>
      <c r="D95" s="11" t="s">
        <v>81</v>
      </c>
      <c r="E95" s="30" t="s">
        <v>321</v>
      </c>
      <c r="F95" s="27" t="s">
        <v>322</v>
      </c>
      <c r="G95" s="10"/>
      <c r="H95" s="9">
        <v>44614</v>
      </c>
      <c r="I95" s="9">
        <v>44614</v>
      </c>
      <c r="J95" s="12" t="s">
        <v>19</v>
      </c>
      <c r="K95" s="13">
        <v>120</v>
      </c>
      <c r="L95" s="10" t="s">
        <v>316</v>
      </c>
    </row>
    <row r="96" spans="1:13" ht="154.5" customHeight="1">
      <c r="A96" s="21" t="s">
        <v>16</v>
      </c>
      <c r="B96" s="15">
        <v>91</v>
      </c>
      <c r="C96" s="10" t="s">
        <v>90</v>
      </c>
      <c r="D96" s="11" t="s">
        <v>91</v>
      </c>
      <c r="E96" s="30" t="s">
        <v>323</v>
      </c>
      <c r="F96" s="27" t="s">
        <v>324</v>
      </c>
      <c r="G96" s="10"/>
      <c r="H96" s="9">
        <v>44614</v>
      </c>
      <c r="I96" s="9">
        <v>44615</v>
      </c>
      <c r="J96" s="12" t="s">
        <v>19</v>
      </c>
      <c r="K96" s="13">
        <f>262.5+4987.5</f>
        <v>5250</v>
      </c>
      <c r="L96" s="10" t="s">
        <v>325</v>
      </c>
    </row>
    <row r="97" spans="1:12" ht="154.5" customHeight="1">
      <c r="A97" s="21" t="s">
        <v>16</v>
      </c>
      <c r="B97" s="15">
        <v>92</v>
      </c>
      <c r="C97" s="10" t="s">
        <v>90</v>
      </c>
      <c r="D97" s="11" t="s">
        <v>91</v>
      </c>
      <c r="E97" s="30" t="s">
        <v>326</v>
      </c>
      <c r="F97" s="27" t="s">
        <v>327</v>
      </c>
      <c r="G97" s="10"/>
      <c r="H97" s="9">
        <v>44614</v>
      </c>
      <c r="I97" s="9">
        <v>44615</v>
      </c>
      <c r="J97" s="12" t="s">
        <v>19</v>
      </c>
      <c r="K97" s="13">
        <f>829+15751</f>
        <v>16580</v>
      </c>
      <c r="L97" s="10" t="s">
        <v>328</v>
      </c>
    </row>
    <row r="98" spans="1:12" ht="154.5" customHeight="1">
      <c r="A98" s="21" t="s">
        <v>16</v>
      </c>
      <c r="B98" s="15">
        <v>93</v>
      </c>
      <c r="C98" s="10" t="s">
        <v>329</v>
      </c>
      <c r="D98" s="11" t="s">
        <v>330</v>
      </c>
      <c r="E98" s="11" t="s">
        <v>331</v>
      </c>
      <c r="F98" s="29" t="s">
        <v>332</v>
      </c>
      <c r="G98" s="10"/>
      <c r="H98" s="9">
        <v>44616</v>
      </c>
      <c r="I98" s="9">
        <v>44616</v>
      </c>
      <c r="J98" s="12" t="s">
        <v>19</v>
      </c>
      <c r="K98" s="13">
        <f>154.28+2931.69</f>
        <v>3085.9700000000003</v>
      </c>
      <c r="L98" s="10" t="s">
        <v>333</v>
      </c>
    </row>
    <row r="99" spans="1:12" ht="154.5" customHeight="1">
      <c r="A99" s="21" t="s">
        <v>16</v>
      </c>
      <c r="B99" s="15">
        <v>94</v>
      </c>
      <c r="C99" s="10" t="s">
        <v>329</v>
      </c>
      <c r="D99" s="11" t="s">
        <v>330</v>
      </c>
      <c r="E99" s="11" t="s">
        <v>334</v>
      </c>
      <c r="F99" s="29" t="s">
        <v>335</v>
      </c>
      <c r="G99" s="10"/>
      <c r="H99" s="9">
        <v>44616</v>
      </c>
      <c r="I99" s="9">
        <v>44616</v>
      </c>
      <c r="J99" s="12" t="s">
        <v>19</v>
      </c>
      <c r="K99" s="13">
        <v>3675.03</v>
      </c>
      <c r="L99" s="10" t="s">
        <v>333</v>
      </c>
    </row>
    <row r="100" spans="1:12">
      <c r="A100" s="32" t="s">
        <v>11</v>
      </c>
      <c r="B100" s="32"/>
      <c r="C100" s="32"/>
      <c r="D100" s="32"/>
    </row>
    <row r="101" spans="1:12">
      <c r="A101" s="5" t="s">
        <v>21</v>
      </c>
      <c r="B101" s="6">
        <v>44628</v>
      </c>
      <c r="C101" s="5"/>
      <c r="D101" s="7"/>
    </row>
    <row r="102" spans="1:12">
      <c r="A102" s="33" t="s">
        <v>12</v>
      </c>
      <c r="B102" s="33"/>
      <c r="C102" s="33"/>
      <c r="D102" s="33"/>
      <c r="E102" s="33"/>
    </row>
    <row r="103" spans="1:12">
      <c r="A103" s="33" t="s">
        <v>13</v>
      </c>
      <c r="B103" s="33"/>
      <c r="C103" s="33"/>
      <c r="D103" s="33"/>
      <c r="E103" s="33"/>
    </row>
    <row r="104" spans="1:12">
      <c r="A104" s="8" t="s">
        <v>14</v>
      </c>
      <c r="B104" s="8"/>
      <c r="C104" s="8"/>
      <c r="D104" s="8"/>
    </row>
  </sheetData>
  <mergeCells count="5">
    <mergeCell ref="A100:D100"/>
    <mergeCell ref="A102:E102"/>
    <mergeCell ref="A103:E103"/>
    <mergeCell ref="A3:J3"/>
    <mergeCell ref="B2:L2"/>
  </mergeCells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  <hyperlink ref="F41" r:id="rId36"/>
    <hyperlink ref="F42" r:id="rId37"/>
    <hyperlink ref="F43" r:id="rId38"/>
    <hyperlink ref="F44" r:id="rId39"/>
    <hyperlink ref="F45" r:id="rId40"/>
    <hyperlink ref="F46" r:id="rId41"/>
    <hyperlink ref="F47" r:id="rId42"/>
    <hyperlink ref="F48" r:id="rId43"/>
    <hyperlink ref="F49" r:id="rId44"/>
    <hyperlink ref="F50" r:id="rId45"/>
    <hyperlink ref="F51" r:id="rId46"/>
    <hyperlink ref="F52" r:id="rId47"/>
    <hyperlink ref="F53" r:id="rId48"/>
    <hyperlink ref="F54" r:id="rId49"/>
    <hyperlink ref="F55" r:id="rId50"/>
    <hyperlink ref="F56" r:id="rId51"/>
    <hyperlink ref="F57" r:id="rId52"/>
    <hyperlink ref="F58" r:id="rId53"/>
    <hyperlink ref="F59" r:id="rId54"/>
    <hyperlink ref="F60" r:id="rId55"/>
    <hyperlink ref="F61" r:id="rId56"/>
    <hyperlink ref="F62" r:id="rId57"/>
    <hyperlink ref="F63" r:id="rId58"/>
    <hyperlink ref="F64" r:id="rId59"/>
    <hyperlink ref="F65" r:id="rId60"/>
    <hyperlink ref="F66" r:id="rId61"/>
    <hyperlink ref="F67" r:id="rId62"/>
    <hyperlink ref="F68" r:id="rId63"/>
    <hyperlink ref="F69" r:id="rId64"/>
    <hyperlink ref="F70" r:id="rId65"/>
    <hyperlink ref="F71" r:id="rId66"/>
    <hyperlink ref="F72" r:id="rId67"/>
    <hyperlink ref="F73" r:id="rId68"/>
    <hyperlink ref="F74" r:id="rId69"/>
    <hyperlink ref="F75" r:id="rId70"/>
    <hyperlink ref="F76" r:id="rId71"/>
    <hyperlink ref="F77" r:id="rId72"/>
    <hyperlink ref="F78" r:id="rId73"/>
    <hyperlink ref="F79" r:id="rId74"/>
    <hyperlink ref="F80" r:id="rId75"/>
    <hyperlink ref="F81" r:id="rId76"/>
    <hyperlink ref="F82" r:id="rId77"/>
    <hyperlink ref="F83" r:id="rId78"/>
    <hyperlink ref="F84" r:id="rId79"/>
    <hyperlink ref="F85" r:id="rId80"/>
    <hyperlink ref="F86" r:id="rId81"/>
    <hyperlink ref="F87" r:id="rId82"/>
    <hyperlink ref="F88" r:id="rId83"/>
    <hyperlink ref="F89" r:id="rId84"/>
    <hyperlink ref="F90" r:id="rId85"/>
    <hyperlink ref="F91" r:id="rId86"/>
    <hyperlink ref="F92" r:id="rId87"/>
    <hyperlink ref="F93" r:id="rId88"/>
    <hyperlink ref="F94" r:id="rId89"/>
    <hyperlink ref="F95" r:id="rId90"/>
    <hyperlink ref="F96" r:id="rId91"/>
    <hyperlink ref="F97" r:id="rId92"/>
    <hyperlink ref="F98" r:id="rId93"/>
    <hyperlink ref="F99" r:id="rId94"/>
    <hyperlink ref="E6" r:id="rId95"/>
    <hyperlink ref="E7" r:id="rId96"/>
    <hyperlink ref="E8" r:id="rId97"/>
    <hyperlink ref="E12" r:id="rId98"/>
    <hyperlink ref="E13" r:id="rId99"/>
    <hyperlink ref="E14" r:id="rId100"/>
    <hyperlink ref="E15" r:id="rId101"/>
    <hyperlink ref="E16" r:id="rId102"/>
    <hyperlink ref="E17" r:id="rId103"/>
    <hyperlink ref="E18" r:id="rId104"/>
    <hyperlink ref="E19" r:id="rId105"/>
    <hyperlink ref="E20" r:id="rId106"/>
    <hyperlink ref="E21" r:id="rId107"/>
    <hyperlink ref="E22" r:id="rId108"/>
    <hyperlink ref="E23" r:id="rId109"/>
    <hyperlink ref="E24" r:id="rId110"/>
    <hyperlink ref="E25" r:id="rId111"/>
    <hyperlink ref="E26" r:id="rId112"/>
    <hyperlink ref="E27" r:id="rId113"/>
    <hyperlink ref="E28" r:id="rId114"/>
    <hyperlink ref="E29" r:id="rId115"/>
    <hyperlink ref="E30" r:id="rId116"/>
    <hyperlink ref="E31" r:id="rId117"/>
    <hyperlink ref="E32" r:id="rId118"/>
    <hyperlink ref="E33" r:id="rId119"/>
    <hyperlink ref="E34" r:id="rId120"/>
    <hyperlink ref="E35" r:id="rId121"/>
    <hyperlink ref="E36" r:id="rId122"/>
    <hyperlink ref="E37" r:id="rId123"/>
    <hyperlink ref="E38" r:id="rId124"/>
    <hyperlink ref="E39" r:id="rId125"/>
    <hyperlink ref="E40" r:id="rId126"/>
    <hyperlink ref="E41" r:id="rId127"/>
    <hyperlink ref="E42" r:id="rId128"/>
    <hyperlink ref="E43" r:id="rId129"/>
    <hyperlink ref="E44" r:id="rId130"/>
    <hyperlink ref="E45" r:id="rId131"/>
    <hyperlink ref="E46" r:id="rId132"/>
    <hyperlink ref="E47" r:id="rId133"/>
    <hyperlink ref="E48" r:id="rId134"/>
    <hyperlink ref="E49" r:id="rId135"/>
    <hyperlink ref="E50" r:id="rId136"/>
    <hyperlink ref="E51" r:id="rId137"/>
    <hyperlink ref="E52" r:id="rId138"/>
    <hyperlink ref="E53" r:id="rId139"/>
    <hyperlink ref="E54" r:id="rId140"/>
    <hyperlink ref="E55" r:id="rId141"/>
    <hyperlink ref="E56" r:id="rId142"/>
    <hyperlink ref="E57" r:id="rId143"/>
    <hyperlink ref="E58" r:id="rId144"/>
    <hyperlink ref="E59" r:id="rId145"/>
    <hyperlink ref="E60" r:id="rId146"/>
    <hyperlink ref="E61" r:id="rId147"/>
    <hyperlink ref="E10" r:id="rId148"/>
    <hyperlink ref="E11" r:id="rId149"/>
    <hyperlink ref="E63" r:id="rId150"/>
    <hyperlink ref="E64" r:id="rId151"/>
    <hyperlink ref="E65" r:id="rId152"/>
    <hyperlink ref="E66" r:id="rId153"/>
    <hyperlink ref="E67" r:id="rId154"/>
    <hyperlink ref="E68" r:id="rId155"/>
    <hyperlink ref="E70" r:id="rId156"/>
    <hyperlink ref="E71" r:id="rId157"/>
    <hyperlink ref="E72" r:id="rId158"/>
    <hyperlink ref="E73" r:id="rId159"/>
    <hyperlink ref="E74" r:id="rId160"/>
    <hyperlink ref="E75" r:id="rId161"/>
    <hyperlink ref="E76" r:id="rId162"/>
    <hyperlink ref="E77" r:id="rId163"/>
    <hyperlink ref="E78" r:id="rId164"/>
    <hyperlink ref="E79" r:id="rId165"/>
    <hyperlink ref="E81" r:id="rId166"/>
    <hyperlink ref="E82" r:id="rId167"/>
    <hyperlink ref="E83" r:id="rId168"/>
    <hyperlink ref="E84" r:id="rId169"/>
    <hyperlink ref="E85" r:id="rId170"/>
    <hyperlink ref="E86" r:id="rId171"/>
    <hyperlink ref="E87" r:id="rId172"/>
    <hyperlink ref="E89" r:id="rId173"/>
    <hyperlink ref="E90" r:id="rId174"/>
    <hyperlink ref="E91" r:id="rId175"/>
    <hyperlink ref="E92" r:id="rId176"/>
    <hyperlink ref="E93" r:id="rId177"/>
    <hyperlink ref="E94" r:id="rId178"/>
    <hyperlink ref="E95" r:id="rId179"/>
    <hyperlink ref="E96" r:id="rId180"/>
    <hyperlink ref="E97" r:id="rId181"/>
    <hyperlink ref="E62" r:id="rId182"/>
  </hyperlinks>
  <pageMargins left="0.511811024" right="0.511811024" top="0.78740157499999996" bottom="0.78740157499999996" header="0.31496062000000002" footer="0.31496062000000002"/>
  <pageSetup paperSize="9" scale="31" orientation="portrait" r:id="rId183"/>
  <drawing r:id="rId1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Vitoria Neves Feitosa de Araujo</dc:creator>
  <cp:lastModifiedBy>Yasmin Rossenir Coelho</cp:lastModifiedBy>
  <cp:lastPrinted>2022-05-18T13:12:49Z</cp:lastPrinted>
  <dcterms:created xsi:type="dcterms:W3CDTF">2022-05-13T14:56:08Z</dcterms:created>
  <dcterms:modified xsi:type="dcterms:W3CDTF">2022-09-12T16:31:57Z</dcterms:modified>
</cp:coreProperties>
</file>