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80" windowHeight="670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<sst xmlns="http://schemas.openxmlformats.org/spreadsheetml/2006/main" count="134" uniqueCount="65">
  <si>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</si>
  <si>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</si>
  <si>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</si>
  <si>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</si>
  <si>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</si>
  <si>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</si>
  <si>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</si>
  <si>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</si>
  <si>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</si>
  <si>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</si>
  <si>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</si>
  <si>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</si>
  <si>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</si>
  <si>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</si>
  <si>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</si>
  <si>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</si>
  <si>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</si>
  <si>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</si>
  <si>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</si>
  <si>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</si>
  <si>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</si>
  <si>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</si>
  <si>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</si>
  <si>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</si>
  <si>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</si>
  <si>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</si>
  <si>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</si>
  <si>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</si>
  <si>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</si>
  <si>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</si>
  <si>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</si>
  <si>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</si>
  <si>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</si>
  <si>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</si>
  <si>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</si>
  <si>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</si>
  <si>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</si>
  <si>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</si>
  <si>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</si>
  <si>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</si>
  <si>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</si>
  <si>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</si>
  <si>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</si>
  <si>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</si>
  <si>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</si>
  <si>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</si>
  <si>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</si>
  <si>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</si>
  <si>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</si>
  <si>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</si>
  <si>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</si>
  <si>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</si>
  <si>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</si>
  <si>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</si>
  <si>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</si>
  <si>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Fonte: Demonstrativo de Execução orçamentária sistema AFI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</si>
  <si>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</si>
  <si>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</si>
  <si>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</si>
  <si>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</si>
  <si>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</si>
  <si>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</si>
  <si>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JANEIRO/2021</t>
  </si>
  <si>
    <t>Data da última atualização:  04/02/2021</t>
  </si>
  <si>
    <t>Data da última atualização:04/02/2021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</si>
</sst>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</numFmts>
  <fonts count="8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33333"/>
      <name val="Arial1"/>
      <family val="0"/>
    </font>
    <font>
      <sz val="12"/>
      <color rgb="FF333333"/>
      <name val="Arial1"/>
      <family val="0"/>
    </font>
    <font>
      <b/>
      <sz val="12"/>
      <color rgb="FF333333"/>
      <name val="Arial1"/>
      <family val="0"/>
    </font>
    <font>
      <b/>
      <sz val="12"/>
      <color rgb="FF000000"/>
      <name val="Arial1"/>
      <family val="0"/>
    </font>
    <font>
      <sz val="11"/>
      <color rgb="FFB3B3B3"/>
      <name val="Arial1"/>
      <family val="0"/>
    </font>
    <font>
      <sz val="12"/>
      <color rgb="FF000000"/>
      <name val="Arial1"/>
      <family val="0"/>
    </font>
    <font>
      <sz val="11"/>
      <color rgb="FF000000"/>
      <name val="Arial1"/>
      <family val="0"/>
    </font>
    <font>
      <b/>
      <sz val="12"/>
      <color rgb="FFFF6600"/>
      <name val="Arial1"/>
      <family val="0"/>
    </font>
    <font>
      <sz val="11"/>
      <color rgb="FF333333"/>
      <name val="Arial1"/>
      <family val="0"/>
    </font>
    <font>
      <b/>
      <sz val="12"/>
      <color rgb="FFE6E6E6"/>
      <name val="Arial1"/>
      <family val="0"/>
    </font>
    <font>
      <b/>
      <sz val="16"/>
      <color rgb="FFFF0000"/>
      <name val="Arial1"/>
      <family val="0"/>
    </font>
    <font>
      <b/>
      <sz val="16"/>
      <color rgb="FF333333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</borders>
  <cellStyleXfs count="8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5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58" fillId="0" borderId="0" applyNumberFormat="0" applyBorder="0" applyProtection="0">
      <alignment horizontal="center"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58" fillId="0" borderId="0" applyNumberFormat="0" applyBorder="0" applyProtection="0">
      <alignment horizontal="center" textRotation="90"/>
    </xf>
    <xf numFmtId="0" fontId="62" fillId="0" borderId="0" applyNumberFormat="0" applyBorder="0" applyProtection="0">
      <alignment/>
    </xf>
    <xf numFmtId="0" fontId="63" fillId="36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Protection="0">
      <alignment/>
    </xf>
    <xf numFmtId="0" fontId="45" fillId="39" borderId="4" applyNumberFormat="0" applyFont="0" applyAlignment="0" applyProtection="0"/>
    <xf numFmtId="0" fontId="66" fillId="38" borderId="5" applyNumberFormat="0" applyProtection="0">
      <alignment/>
    </xf>
    <xf numFmtId="9" fontId="45" fillId="0" borderId="0" applyFont="0" applyFill="0" applyBorder="0" applyAlignment="0" applyProtection="0"/>
    <xf numFmtId="0" fontId="67" fillId="0" borderId="0" applyNumberFormat="0" applyBorder="0" applyProtection="0">
      <alignment/>
    </xf>
    <xf numFmtId="170" fontId="67" fillId="0" borderId="0" applyBorder="0" applyProtection="0">
      <alignment/>
    </xf>
    <xf numFmtId="0" fontId="68" fillId="25" borderId="6" applyNumberFormat="0" applyAlignment="0" applyProtection="0"/>
    <xf numFmtId="41" fontId="45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43" fontId="45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7" fillId="40" borderId="11" xfId="0" applyFont="1" applyFill="1" applyBorder="1" applyAlignment="1">
      <alignment horizontal="center" vertical="center"/>
    </xf>
    <xf numFmtId="0" fontId="78" fillId="40" borderId="11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8" fillId="40" borderId="11" xfId="0" applyFont="1" applyFill="1" applyBorder="1" applyAlignment="1">
      <alignment horizontal="left" vertical="center" wrapText="1"/>
    </xf>
    <xf numFmtId="4" fontId="79" fillId="40" borderId="12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11" xfId="0" applyFont="1" applyBorder="1" applyAlignment="1">
      <alignment/>
    </xf>
    <xf numFmtId="4" fontId="81" fillId="0" borderId="11" xfId="0" applyNumberFormat="1" applyFont="1" applyBorder="1" applyAlignment="1">
      <alignment horizontal="center" vertical="center" wrapText="1"/>
    </xf>
    <xf numFmtId="4" fontId="7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81" fillId="0" borderId="0" xfId="0" applyNumberFormat="1" applyFont="1" applyAlignment="1">
      <alignment horizontal="center" vertical="top" wrapText="1"/>
    </xf>
    <xf numFmtId="0" fontId="81" fillId="0" borderId="11" xfId="0" applyFont="1" applyFill="1" applyBorder="1" applyAlignment="1">
      <alignment/>
    </xf>
    <xf numFmtId="4" fontId="81" fillId="0" borderId="11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78" fillId="0" borderId="11" xfId="0" applyFont="1" applyBorder="1" applyAlignment="1">
      <alignment horizontal="left" vertical="center" wrapText="1"/>
    </xf>
    <xf numFmtId="4" fontId="77" fillId="0" borderId="11" xfId="0" applyNumberFormat="1" applyFont="1" applyBorder="1" applyAlignment="1">
      <alignment horizontal="center" vertical="center"/>
    </xf>
    <xf numFmtId="4" fontId="78" fillId="40" borderId="12" xfId="0" applyNumberFormat="1" applyFont="1" applyFill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 vertical="center"/>
    </xf>
    <xf numFmtId="4" fontId="78" fillId="40" borderId="12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4" fontId="81" fillId="41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79" fillId="40" borderId="11" xfId="0" applyFont="1" applyFill="1" applyBorder="1" applyAlignment="1">
      <alignment horizontal="left" vertical="center" wrapText="1"/>
    </xf>
    <xf numFmtId="4" fontId="79" fillId="40" borderId="12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 wrapText="1"/>
    </xf>
    <xf numFmtId="0" fontId="83" fillId="40" borderId="11" xfId="0" applyFont="1" applyFill="1" applyBorder="1" applyAlignment="1">
      <alignment horizontal="right" vertical="center"/>
    </xf>
    <xf numFmtId="4" fontId="78" fillId="40" borderId="11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170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0" fontId="78" fillId="0" borderId="0" xfId="0" applyFont="1" applyFill="1" applyAlignment="1">
      <alignment horizontal="left"/>
    </xf>
    <xf numFmtId="0" fontId="85" fillId="42" borderId="11" xfId="0" applyFont="1" applyFill="1" applyBorder="1" applyAlignment="1">
      <alignment horizontal="center" vertical="center" wrapText="1"/>
    </xf>
    <xf numFmtId="0" fontId="85" fillId="42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86" fillId="0" borderId="0" xfId="0" applyNumberFormat="1" applyFont="1" applyFill="1" applyAlignment="1">
      <alignment horizontal="right" vertical="center"/>
    </xf>
    <xf numFmtId="0" fontId="87" fillId="0" borderId="0" xfId="0" applyFont="1" applyFill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638175</xdr:rowOff>
    </xdr:from>
    <xdr:to>
      <xdr:col>14</xdr:col>
      <xdr:colOff>1257300</xdr:colOff>
      <xdr:row>0</xdr:row>
      <xdr:rowOff>1228725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03875" y="638175"/>
          <a:ext cx="2638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="60" zoomScaleNormal="60" zoomScalePageLayoutView="0" workbookViewId="0" topLeftCell="A1">
      <selection activeCell="A124" sqref="A124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7.69921875" style="0" customWidth="1"/>
    <col min="12" max="12" width="17" style="0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62</v>
      </c>
      <c r="L2" s="41"/>
      <c r="M2" s="41"/>
      <c r="N2" s="41"/>
      <c r="O2" s="41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8"/>
      <c r="B6" s="38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SUM(B8:B18)</f>
        <v>237206000</v>
      </c>
      <c r="C7" s="7">
        <f>SUM(C8:C18)</f>
        <v>19304453.64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f>SUM(C7:N7)</f>
        <v>19304453.64</v>
      </c>
      <c r="P7" s="8"/>
    </row>
    <row r="8" spans="1:15" s="13" customFormat="1" ht="30" customHeight="1">
      <c r="A8" s="10" t="s">
        <v>18</v>
      </c>
      <c r="B8" s="11">
        <v>4000000</v>
      </c>
      <c r="C8" s="11">
        <v>0</v>
      </c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>
        <f>SUM(C8:N8)</f>
        <v>0</v>
      </c>
    </row>
    <row r="9" spans="1:15" s="13" customFormat="1" ht="30" customHeight="1">
      <c r="A9" s="10" t="s">
        <v>19</v>
      </c>
      <c r="B9" s="11">
        <v>11000000</v>
      </c>
      <c r="C9" s="11">
        <v>0</v>
      </c>
      <c r="D9" s="11"/>
      <c r="E9" s="11"/>
      <c r="F9" s="14"/>
      <c r="G9" s="11"/>
      <c r="H9" s="11"/>
      <c r="I9" s="11"/>
      <c r="J9" s="12"/>
      <c r="K9" s="12"/>
      <c r="L9" s="12"/>
      <c r="M9" s="12"/>
      <c r="N9" s="12"/>
      <c r="O9" s="12">
        <f aca="true" t="shared" si="0" ref="O9:O38">SUM(C9:N9)</f>
        <v>0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>
        <f t="shared" si="0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/>
      <c r="E11" s="16"/>
      <c r="F11" s="16"/>
      <c r="G11" s="16"/>
      <c r="H11" s="16"/>
      <c r="I11" s="11"/>
      <c r="J11" s="12"/>
      <c r="K11" s="12"/>
      <c r="L11" s="12"/>
      <c r="M11" s="12"/>
      <c r="N11" s="12"/>
      <c r="O11" s="12">
        <f t="shared" si="0"/>
        <v>0</v>
      </c>
    </row>
    <row r="12" spans="1:15" s="13" customFormat="1" ht="30" customHeight="1">
      <c r="A12" s="15" t="s">
        <v>22</v>
      </c>
      <c r="B12" s="16">
        <v>180066000</v>
      </c>
      <c r="C12" s="16">
        <v>16414745.86</v>
      </c>
      <c r="D12" s="16"/>
      <c r="E12" s="16"/>
      <c r="F12" s="16"/>
      <c r="G12" s="16"/>
      <c r="H12" s="16"/>
      <c r="I12" s="11"/>
      <c r="J12" s="12"/>
      <c r="K12" s="12"/>
      <c r="L12" s="12"/>
      <c r="M12" s="12"/>
      <c r="N12" s="12"/>
      <c r="O12" s="12">
        <f t="shared" si="0"/>
        <v>16414745.86</v>
      </c>
    </row>
    <row r="13" spans="1:15" s="17" customFormat="1" ht="30" customHeight="1">
      <c r="A13" s="15" t="s">
        <v>23</v>
      </c>
      <c r="B13" s="16">
        <f>1960000+28796000</f>
        <v>30756000</v>
      </c>
      <c r="C13" s="16">
        <f>8378.38+1665949.06</f>
        <v>1674327.44</v>
      </c>
      <c r="D13" s="16"/>
      <c r="E13" s="16"/>
      <c r="F13" s="16"/>
      <c r="G13" s="16"/>
      <c r="H13" s="16"/>
      <c r="I13" s="11"/>
      <c r="J13" s="11"/>
      <c r="K13" s="11"/>
      <c r="L13" s="11"/>
      <c r="M13" s="11"/>
      <c r="N13" s="11"/>
      <c r="O13" s="12">
        <f t="shared" si="0"/>
        <v>1674327.44</v>
      </c>
    </row>
    <row r="14" spans="1:15" s="17" customFormat="1" ht="30" customHeight="1">
      <c r="A14" s="15" t="s">
        <v>24</v>
      </c>
      <c r="B14" s="16">
        <v>8567000</v>
      </c>
      <c r="C14" s="16">
        <v>1144380.34</v>
      </c>
      <c r="D14" s="16"/>
      <c r="E14" s="16"/>
      <c r="F14" s="16"/>
      <c r="G14" s="16"/>
      <c r="H14" s="16"/>
      <c r="I14" s="11"/>
      <c r="J14" s="11"/>
      <c r="K14" s="11"/>
      <c r="L14" s="11"/>
      <c r="M14" s="11"/>
      <c r="N14" s="11"/>
      <c r="O14" s="12">
        <f t="shared" si="0"/>
        <v>1144380.34</v>
      </c>
    </row>
    <row r="15" spans="1:15" s="13" customFormat="1" ht="30" customHeight="1">
      <c r="A15" s="15" t="s">
        <v>25</v>
      </c>
      <c r="B15" s="16">
        <v>1300000</v>
      </c>
      <c r="C15" s="16">
        <v>0</v>
      </c>
      <c r="D15" s="16"/>
      <c r="E15" s="16"/>
      <c r="F15" s="16"/>
      <c r="G15" s="16"/>
      <c r="H15" s="16"/>
      <c r="I15" s="11"/>
      <c r="J15" s="12"/>
      <c r="K15" s="12"/>
      <c r="L15" s="12"/>
      <c r="M15" s="12"/>
      <c r="N15" s="12"/>
      <c r="O15" s="12">
        <f t="shared" si="0"/>
        <v>0</v>
      </c>
    </row>
    <row r="16" spans="1:15" s="13" customFormat="1" ht="30" customHeight="1">
      <c r="A16" s="10" t="s">
        <v>26</v>
      </c>
      <c r="B16" s="11">
        <v>15000</v>
      </c>
      <c r="C16" s="11">
        <v>7000</v>
      </c>
      <c r="D16" s="11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>
        <f t="shared" si="0"/>
        <v>7000</v>
      </c>
    </row>
    <row r="17" spans="1:15" s="13" customFormat="1" ht="30" customHeight="1">
      <c r="A17" s="10" t="s">
        <v>27</v>
      </c>
      <c r="B17" s="11">
        <v>600000</v>
      </c>
      <c r="C17" s="11">
        <v>64000</v>
      </c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>
        <f t="shared" si="0"/>
        <v>64000</v>
      </c>
    </row>
    <row r="18" spans="1:15" s="13" customFormat="1" ht="30" customHeight="1">
      <c r="A18" s="10" t="s">
        <v>28</v>
      </c>
      <c r="B18" s="11">
        <v>900000</v>
      </c>
      <c r="C18" s="11">
        <v>0</v>
      </c>
      <c r="D18" s="11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>
        <f t="shared" si="0"/>
        <v>0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>
        <f t="shared" si="0"/>
        <v>0</v>
      </c>
    </row>
    <row r="20" spans="1:15" s="5" customFormat="1" ht="25.5" customHeight="1">
      <c r="A20" s="6" t="s">
        <v>29</v>
      </c>
      <c r="B20" s="20">
        <f>SUM(B21:B38)</f>
        <v>55083000</v>
      </c>
      <c r="C20" s="20">
        <f>SUM(C21:C38)</f>
        <v>4302317.32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7">
        <f>SUM(C20:N20)</f>
        <v>4302317.32</v>
      </c>
    </row>
    <row r="21" spans="1:15" s="13" customFormat="1" ht="30" customHeight="1">
      <c r="A21" s="15" t="s">
        <v>30</v>
      </c>
      <c r="B21" s="16">
        <v>655000</v>
      </c>
      <c r="C21" s="16">
        <v>140051.88</v>
      </c>
      <c r="D21" s="16"/>
      <c r="E21" s="16"/>
      <c r="F21" s="16"/>
      <c r="G21" s="16"/>
      <c r="H21" s="16"/>
      <c r="I21" s="16"/>
      <c r="J21" s="12"/>
      <c r="K21" s="12"/>
      <c r="L21" s="12"/>
      <c r="M21" s="12"/>
      <c r="N21" s="12"/>
      <c r="O21" s="12">
        <f t="shared" si="0"/>
        <v>140051.88</v>
      </c>
    </row>
    <row r="22" spans="1:15" s="13" customFormat="1" ht="30" customHeight="1">
      <c r="A22" s="15" t="s">
        <v>31</v>
      </c>
      <c r="B22" s="16">
        <v>12665000</v>
      </c>
      <c r="C22" s="16">
        <v>1278668.08</v>
      </c>
      <c r="D22" s="16"/>
      <c r="E22" s="16"/>
      <c r="F22" s="16"/>
      <c r="G22" s="16"/>
      <c r="H22" s="16"/>
      <c r="I22" s="16"/>
      <c r="J22" s="12"/>
      <c r="K22" s="12"/>
      <c r="L22" s="12"/>
      <c r="M22" s="12"/>
      <c r="N22" s="12"/>
      <c r="O22" s="12">
        <f t="shared" si="0"/>
        <v>1278668.08</v>
      </c>
    </row>
    <row r="23" spans="1:15" s="13" customFormat="1" ht="30" customHeight="1">
      <c r="A23" s="15" t="s">
        <v>32</v>
      </c>
      <c r="B23" s="16">
        <v>700000</v>
      </c>
      <c r="C23" s="16">
        <v>0</v>
      </c>
      <c r="D23" s="16"/>
      <c r="E23" s="16"/>
      <c r="F23" s="16"/>
      <c r="G23" s="16"/>
      <c r="H23" s="16"/>
      <c r="I23" s="16"/>
      <c r="J23" s="12"/>
      <c r="K23" s="12"/>
      <c r="L23" s="12"/>
      <c r="M23" s="12"/>
      <c r="N23" s="12"/>
      <c r="O23" s="12">
        <f t="shared" si="0"/>
        <v>0</v>
      </c>
    </row>
    <row r="24" spans="1:15" s="13" customFormat="1" ht="30" customHeight="1">
      <c r="A24" s="15" t="s">
        <v>33</v>
      </c>
      <c r="B24" s="16">
        <v>1343000</v>
      </c>
      <c r="C24" s="16">
        <v>0</v>
      </c>
      <c r="D24" s="16"/>
      <c r="E24" s="16"/>
      <c r="F24" s="16"/>
      <c r="G24" s="16"/>
      <c r="H24" s="16"/>
      <c r="I24" s="16"/>
      <c r="J24" s="12"/>
      <c r="K24" s="12"/>
      <c r="L24" s="12"/>
      <c r="M24" s="12"/>
      <c r="N24" s="12"/>
      <c r="O24" s="12">
        <f t="shared" si="0"/>
        <v>0</v>
      </c>
    </row>
    <row r="25" spans="1:15" s="13" customFormat="1" ht="30" customHeight="1">
      <c r="A25" s="15" t="s">
        <v>34</v>
      </c>
      <c r="B25" s="16">
        <v>0</v>
      </c>
      <c r="C25" s="16">
        <v>0</v>
      </c>
      <c r="D25" s="16"/>
      <c r="E25" s="16"/>
      <c r="F25" s="16"/>
      <c r="G25" s="16"/>
      <c r="H25" s="16"/>
      <c r="I25" s="16"/>
      <c r="J25" s="12"/>
      <c r="K25" s="12"/>
      <c r="L25" s="12"/>
      <c r="M25" s="12"/>
      <c r="N25" s="12"/>
      <c r="O25" s="12">
        <f t="shared" si="0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/>
      <c r="E26" s="16"/>
      <c r="F26" s="16"/>
      <c r="G26" s="16"/>
      <c r="H26" s="16"/>
      <c r="I26" s="16"/>
      <c r="J26" s="12"/>
      <c r="K26" s="12"/>
      <c r="L26" s="12"/>
      <c r="M26" s="12"/>
      <c r="N26" s="12"/>
      <c r="O26" s="12">
        <f t="shared" si="0"/>
        <v>0</v>
      </c>
    </row>
    <row r="27" spans="1:15" s="13" customFormat="1" ht="30" customHeight="1">
      <c r="A27" s="15" t="s">
        <v>36</v>
      </c>
      <c r="B27" s="16">
        <v>700000</v>
      </c>
      <c r="C27" s="16">
        <v>0</v>
      </c>
      <c r="D27" s="16"/>
      <c r="E27" s="16"/>
      <c r="F27" s="16"/>
      <c r="G27" s="16"/>
      <c r="H27" s="16"/>
      <c r="I27" s="16"/>
      <c r="J27" s="12"/>
      <c r="K27" s="12"/>
      <c r="L27" s="12"/>
      <c r="M27" s="12"/>
      <c r="N27" s="12"/>
      <c r="O27" s="12">
        <f t="shared" si="0"/>
        <v>0</v>
      </c>
    </row>
    <row r="28" spans="1:15" s="13" customFormat="1" ht="30" customHeight="1">
      <c r="A28" s="15" t="s">
        <v>37</v>
      </c>
      <c r="B28" s="16">
        <v>0</v>
      </c>
      <c r="C28" s="16">
        <v>0</v>
      </c>
      <c r="D28" s="16"/>
      <c r="E28" s="16"/>
      <c r="F28" s="16"/>
      <c r="G28" s="16"/>
      <c r="H28" s="16"/>
      <c r="I28" s="16"/>
      <c r="J28" s="12"/>
      <c r="K28" s="12"/>
      <c r="L28" s="12"/>
      <c r="M28" s="12"/>
      <c r="N28" s="12"/>
      <c r="O28" s="12">
        <f t="shared" si="0"/>
        <v>0</v>
      </c>
    </row>
    <row r="29" spans="1:15" s="13" customFormat="1" ht="30" customHeight="1">
      <c r="A29" s="15" t="s">
        <v>38</v>
      </c>
      <c r="B29" s="16">
        <v>595000</v>
      </c>
      <c r="C29" s="16">
        <v>0</v>
      </c>
      <c r="D29" s="16"/>
      <c r="E29" s="16"/>
      <c r="F29" s="16"/>
      <c r="G29" s="16"/>
      <c r="H29" s="16"/>
      <c r="I29" s="16"/>
      <c r="J29" s="12"/>
      <c r="K29" s="12"/>
      <c r="L29" s="12"/>
      <c r="M29" s="12"/>
      <c r="N29" s="12"/>
      <c r="O29" s="12">
        <f t="shared" si="0"/>
        <v>0</v>
      </c>
    </row>
    <row r="30" spans="1:15" s="13" customFormat="1" ht="30" customHeight="1">
      <c r="A30" s="15" t="s">
        <v>39</v>
      </c>
      <c r="B30" s="16">
        <v>2100000</v>
      </c>
      <c r="C30" s="16">
        <v>0</v>
      </c>
      <c r="D30" s="16"/>
      <c r="E30" s="16"/>
      <c r="F30" s="16"/>
      <c r="G30" s="16"/>
      <c r="H30" s="16"/>
      <c r="I30" s="16"/>
      <c r="J30" s="12"/>
      <c r="K30" s="12"/>
      <c r="L30" s="12"/>
      <c r="M30" s="12"/>
      <c r="N30" s="12"/>
      <c r="O30" s="12">
        <f t="shared" si="0"/>
        <v>0</v>
      </c>
    </row>
    <row r="31" spans="1:15" s="13" customFormat="1" ht="30" customHeight="1">
      <c r="A31" s="15" t="s">
        <v>40</v>
      </c>
      <c r="B31" s="16">
        <v>13412000</v>
      </c>
      <c r="C31" s="16">
        <v>616.89</v>
      </c>
      <c r="D31" s="16"/>
      <c r="E31" s="16"/>
      <c r="F31" s="16"/>
      <c r="G31" s="16"/>
      <c r="H31" s="16"/>
      <c r="I31" s="16"/>
      <c r="J31" s="12"/>
      <c r="K31" s="12"/>
      <c r="L31" s="12"/>
      <c r="M31" s="12"/>
      <c r="N31" s="12"/>
      <c r="O31" s="12">
        <f t="shared" si="0"/>
        <v>616.89</v>
      </c>
    </row>
    <row r="32" spans="1:15" s="13" customFormat="1" ht="30" customHeight="1">
      <c r="A32" s="15" t="s">
        <v>41</v>
      </c>
      <c r="B32" s="16">
        <v>2453000</v>
      </c>
      <c r="C32" s="16">
        <v>0</v>
      </c>
      <c r="D32" s="16"/>
      <c r="E32" s="16"/>
      <c r="F32" s="16"/>
      <c r="G32" s="16"/>
      <c r="H32" s="16"/>
      <c r="I32" s="16"/>
      <c r="J32" s="12"/>
      <c r="K32" s="12"/>
      <c r="L32" s="12"/>
      <c r="M32" s="12"/>
      <c r="N32" s="12"/>
      <c r="O32" s="12">
        <f t="shared" si="0"/>
        <v>0</v>
      </c>
    </row>
    <row r="33" spans="1:15" s="13" customFormat="1" ht="30" customHeight="1">
      <c r="A33" s="15" t="s">
        <v>42</v>
      </c>
      <c r="B33" s="16">
        <v>16790000</v>
      </c>
      <c r="C33" s="16">
        <v>1187681.85</v>
      </c>
      <c r="D33" s="16"/>
      <c r="E33" s="16"/>
      <c r="F33" s="16"/>
      <c r="G33" s="16"/>
      <c r="H33" s="16"/>
      <c r="I33" s="16"/>
      <c r="J33" s="12"/>
      <c r="K33" s="12"/>
      <c r="L33" s="12"/>
      <c r="M33" s="12"/>
      <c r="N33" s="12"/>
      <c r="O33" s="12">
        <f t="shared" si="0"/>
        <v>1187681.85</v>
      </c>
    </row>
    <row r="34" spans="1:15" s="13" customFormat="1" ht="30" customHeight="1">
      <c r="A34" s="15" t="s">
        <v>43</v>
      </c>
      <c r="B34" s="16">
        <v>388000</v>
      </c>
      <c r="C34" s="16">
        <v>30.83</v>
      </c>
      <c r="D34" s="16"/>
      <c r="E34" s="16"/>
      <c r="F34" s="16"/>
      <c r="G34" s="16"/>
      <c r="H34" s="16"/>
      <c r="I34" s="16"/>
      <c r="J34" s="12"/>
      <c r="K34" s="12"/>
      <c r="L34" s="12"/>
      <c r="M34" s="12"/>
      <c r="N34" s="12"/>
      <c r="O34" s="12">
        <f t="shared" si="0"/>
        <v>30.83</v>
      </c>
    </row>
    <row r="35" spans="1:15" s="13" customFormat="1" ht="30" customHeight="1">
      <c r="A35" s="15" t="s">
        <v>26</v>
      </c>
      <c r="B35" s="16">
        <v>358000</v>
      </c>
      <c r="C35" s="16">
        <v>328214.98</v>
      </c>
      <c r="D35" s="16"/>
      <c r="E35" s="16"/>
      <c r="F35" s="16"/>
      <c r="G35" s="16"/>
      <c r="H35" s="16"/>
      <c r="I35" s="16"/>
      <c r="J35" s="12"/>
      <c r="K35" s="12"/>
      <c r="L35" s="12"/>
      <c r="M35" s="12"/>
      <c r="N35" s="12"/>
      <c r="O35" s="12">
        <f t="shared" si="0"/>
        <v>328214.98</v>
      </c>
    </row>
    <row r="36" spans="1:15" s="13" customFormat="1" ht="30" customHeight="1">
      <c r="A36" s="15" t="s">
        <v>27</v>
      </c>
      <c r="B36" s="16">
        <v>1914000</v>
      </c>
      <c r="C36" s="16">
        <v>1367052.81</v>
      </c>
      <c r="D36" s="16"/>
      <c r="E36" s="16"/>
      <c r="F36" s="16"/>
      <c r="G36" s="16"/>
      <c r="H36" s="16"/>
      <c r="I36" s="16"/>
      <c r="J36" s="12"/>
      <c r="K36" s="12"/>
      <c r="L36" s="12"/>
      <c r="M36" s="12"/>
      <c r="N36" s="12"/>
      <c r="O36" s="12">
        <f t="shared" si="0"/>
        <v>1367052.81</v>
      </c>
    </row>
    <row r="37" spans="1:15" s="13" customFormat="1" ht="30" customHeight="1">
      <c r="A37" s="15" t="s">
        <v>44</v>
      </c>
      <c r="B37" s="16">
        <v>1000000</v>
      </c>
      <c r="C37" s="16">
        <v>0</v>
      </c>
      <c r="D37" s="16"/>
      <c r="E37" s="16"/>
      <c r="F37" s="16"/>
      <c r="G37" s="16"/>
      <c r="H37" s="16"/>
      <c r="I37" s="16"/>
      <c r="J37" s="12"/>
      <c r="K37" s="12"/>
      <c r="L37" s="12"/>
      <c r="M37" s="12"/>
      <c r="N37" s="12"/>
      <c r="O37" s="12">
        <f t="shared" si="0"/>
        <v>0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/>
      <c r="E38" s="16"/>
      <c r="F38" s="16"/>
      <c r="G38" s="16"/>
      <c r="H38" s="16"/>
      <c r="I38" s="16"/>
      <c r="J38" s="12"/>
      <c r="K38" s="12"/>
      <c r="L38" s="12"/>
      <c r="M38" s="12"/>
      <c r="N38" s="12"/>
      <c r="O38" s="12">
        <f t="shared" si="0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SUM(B41:B49)</f>
        <v>16111000</v>
      </c>
      <c r="C40" s="22">
        <f>SUM(C41:C49)</f>
        <v>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7">
        <f>SUM(C40:N40)</f>
        <v>0</v>
      </c>
    </row>
    <row r="41" spans="1:15" s="13" customFormat="1" ht="30" customHeight="1">
      <c r="A41" s="10" t="s">
        <v>47</v>
      </c>
      <c r="B41" s="11">
        <v>5000</v>
      </c>
      <c r="C41" s="11">
        <v>0</v>
      </c>
      <c r="D41" s="11"/>
      <c r="E41" s="11"/>
      <c r="F41" s="11"/>
      <c r="G41" s="11"/>
      <c r="H41" s="11"/>
      <c r="I41" s="12"/>
      <c r="J41" s="12"/>
      <c r="K41" s="12"/>
      <c r="L41" s="12"/>
      <c r="M41" s="12"/>
      <c r="N41" s="12"/>
      <c r="O41" s="12">
        <f aca="true" t="shared" si="1" ref="O41:O47">SUM(C41:N41)</f>
        <v>0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/>
      <c r="E42" s="11"/>
      <c r="F42" s="11"/>
      <c r="G42" s="11"/>
      <c r="H42" s="11"/>
      <c r="I42" s="12"/>
      <c r="J42" s="12"/>
      <c r="K42" s="12"/>
      <c r="L42" s="12"/>
      <c r="M42" s="12"/>
      <c r="N42" s="12"/>
      <c r="O42" s="12">
        <f t="shared" si="1"/>
        <v>0</v>
      </c>
    </row>
    <row r="43" spans="1:15" s="13" customFormat="1" ht="30" customHeight="1">
      <c r="A43" s="10" t="s">
        <v>49</v>
      </c>
      <c r="B43" s="11">
        <v>10000000</v>
      </c>
      <c r="C43" s="11">
        <v>0</v>
      </c>
      <c r="D43" s="11"/>
      <c r="E43" s="11"/>
      <c r="F43" s="11"/>
      <c r="G43" s="11"/>
      <c r="H43" s="11"/>
      <c r="I43" s="12"/>
      <c r="J43" s="12"/>
      <c r="K43" s="12"/>
      <c r="L43" s="12"/>
      <c r="M43" s="12"/>
      <c r="N43" s="12"/>
      <c r="O43" s="12">
        <f t="shared" si="1"/>
        <v>0</v>
      </c>
    </row>
    <row r="44" spans="1:15" s="13" customFormat="1" ht="30" customHeight="1">
      <c r="A44" s="10" t="s">
        <v>50</v>
      </c>
      <c r="B44" s="11">
        <v>6100000</v>
      </c>
      <c r="C44" s="11">
        <v>0</v>
      </c>
      <c r="D44" s="11"/>
      <c r="E44" s="11"/>
      <c r="F44" s="11"/>
      <c r="G44" s="11"/>
      <c r="H44" s="11"/>
      <c r="I44" s="25"/>
      <c r="J44" s="12"/>
      <c r="K44" s="12"/>
      <c r="L44" s="12"/>
      <c r="M44" s="12"/>
      <c r="N44" s="12"/>
      <c r="O44" s="12">
        <f t="shared" si="1"/>
        <v>0</v>
      </c>
    </row>
    <row r="45" spans="1:15" s="13" customFormat="1" ht="30" customHeight="1">
      <c r="A45" s="10" t="s">
        <v>51</v>
      </c>
      <c r="B45" s="11">
        <v>6000</v>
      </c>
      <c r="C45" s="11">
        <v>0</v>
      </c>
      <c r="D45" s="11"/>
      <c r="E45" s="11"/>
      <c r="F45" s="11"/>
      <c r="G45" s="11"/>
      <c r="H45" s="11"/>
      <c r="I45" s="12"/>
      <c r="J45" s="12"/>
      <c r="K45" s="12"/>
      <c r="L45" s="12"/>
      <c r="M45" s="19"/>
      <c r="N45" s="19"/>
      <c r="O45" s="12">
        <f t="shared" si="1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/>
      <c r="E46" s="11"/>
      <c r="F46" s="11"/>
      <c r="G46" s="11"/>
      <c r="H46" s="11"/>
      <c r="I46" s="12"/>
      <c r="J46" s="12"/>
      <c r="K46" s="12"/>
      <c r="L46" s="12"/>
      <c r="M46" s="19"/>
      <c r="N46" s="19"/>
      <c r="O46" s="12">
        <f t="shared" si="1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/>
      <c r="E47" s="11"/>
      <c r="F47" s="11"/>
      <c r="G47" s="11"/>
      <c r="H47" s="11"/>
      <c r="I47" s="12"/>
      <c r="J47" s="12"/>
      <c r="K47" s="12"/>
      <c r="L47" s="12"/>
      <c r="M47" s="19"/>
      <c r="N47" s="19"/>
      <c r="O47" s="12">
        <f t="shared" si="1"/>
        <v>0</v>
      </c>
    </row>
    <row r="48" spans="1:15" s="23" customFormat="1" ht="25.5" customHeight="1">
      <c r="A48" s="26" t="s">
        <v>52</v>
      </c>
      <c r="B48" s="27">
        <v>0</v>
      </c>
      <c r="C48" s="27">
        <v>0</v>
      </c>
      <c r="D48" s="27"/>
      <c r="E48" s="27"/>
      <c r="F48" s="27"/>
      <c r="G48" s="27"/>
      <c r="H48" s="27"/>
      <c r="I48" s="22"/>
      <c r="J48" s="22"/>
      <c r="K48" s="22"/>
      <c r="L48" s="22"/>
      <c r="M48" s="22"/>
      <c r="N48" s="22"/>
      <c r="O48" s="7">
        <f>SUM(C48:N48)</f>
        <v>0</v>
      </c>
    </row>
    <row r="49" spans="1:15" s="13" customFormat="1" ht="25.5" customHeight="1">
      <c r="A49" s="28" t="s">
        <v>53</v>
      </c>
      <c r="B49" s="11">
        <v>0</v>
      </c>
      <c r="C49" s="11">
        <v>0</v>
      </c>
      <c r="D49" s="11"/>
      <c r="E49" s="11"/>
      <c r="F49" s="11"/>
      <c r="G49" s="11"/>
      <c r="H49" s="11"/>
      <c r="I49" s="12"/>
      <c r="J49" s="12"/>
      <c r="K49" s="12"/>
      <c r="L49" s="12"/>
      <c r="M49" s="19"/>
      <c r="N49" s="19"/>
      <c r="O49" s="12">
        <f>SUM(C49:N49)</f>
        <v>0</v>
      </c>
    </row>
    <row r="50" spans="1:15" s="31" customFormat="1" ht="25.5" customHeight="1">
      <c r="A50" s="29" t="s">
        <v>54</v>
      </c>
      <c r="B50" s="30">
        <f>SUM(B7+B20+B40+B48)</f>
        <v>308400000</v>
      </c>
      <c r="C50" s="30">
        <f>SUM(C7+C20+C40+C48)</f>
        <v>23606770.96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>
        <f>SUM(C50:N50)</f>
        <v>23606770.96</v>
      </c>
    </row>
    <row r="51" spans="1:15" ht="15">
      <c r="A51" s="31" t="s">
        <v>55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37" t="s">
        <v>56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38" t="s">
        <v>1</v>
      </c>
      <c r="B59" s="38" t="s">
        <v>2</v>
      </c>
      <c r="C59" s="39" t="s">
        <v>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.75">
      <c r="A60" s="38"/>
      <c r="B60" s="38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416000</v>
      </c>
      <c r="C61" s="20">
        <f>SUM(C62:C76)</f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70000</v>
      </c>
      <c r="C63" s="12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102000</v>
      </c>
      <c r="C65" s="12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10000</v>
      </c>
      <c r="C69" s="12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143000</v>
      </c>
      <c r="C71" s="12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72000</v>
      </c>
      <c r="C72" s="12"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57</v>
      </c>
      <c r="B73" s="12">
        <v>1000</v>
      </c>
      <c r="C73" s="12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239000</v>
      </c>
      <c r="C78" s="22">
        <f>SUM(C79:C85)</f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58</v>
      </c>
      <c r="B79" s="12">
        <v>0</v>
      </c>
      <c r="C79" s="12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59</v>
      </c>
      <c r="B80" s="12">
        <v>0</v>
      </c>
      <c r="C80" s="12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168000</v>
      </c>
      <c r="C82" s="12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60000</v>
      </c>
      <c r="C83" s="12">
        <v>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45000</v>
      </c>
      <c r="C87" s="22">
        <f>SUM(C88)</f>
        <v>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45000</v>
      </c>
      <c r="C88" s="12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9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700000</v>
      </c>
      <c r="C90" s="30">
        <f>C87+C78+C61</f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>
        <v>0</v>
      </c>
    </row>
    <row r="91" ht="14.25">
      <c r="A91" s="36" t="s">
        <v>55</v>
      </c>
    </row>
    <row r="92" ht="15">
      <c r="A92" s="31" t="s">
        <v>64</v>
      </c>
    </row>
    <row r="96" spans="1:15" ht="15.75">
      <c r="A96" s="37" t="s">
        <v>60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38" t="s">
        <v>1</v>
      </c>
      <c r="B98" s="38" t="s">
        <v>2</v>
      </c>
      <c r="C98" s="39" t="s">
        <v>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5.75">
      <c r="A99" s="38"/>
      <c r="B99" s="38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450000</v>
      </c>
      <c r="C100" s="20">
        <f>SUM(C101:C103)</f>
        <v>0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400000</v>
      </c>
      <c r="C101" s="12">
        <v>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25000</v>
      </c>
      <c r="C102" s="12">
        <v>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25000</v>
      </c>
      <c r="C103" s="12">
        <v>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9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9"/>
      <c r="N105" s="19"/>
      <c r="O105" s="21"/>
    </row>
    <row r="106" spans="1:15" ht="15.75">
      <c r="A106" s="6" t="s">
        <v>46</v>
      </c>
      <c r="B106" s="22">
        <f>SUM(B107)</f>
        <v>50000</v>
      </c>
      <c r="C106" s="22">
        <f>SUM(C107)</f>
        <v>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50000</v>
      </c>
      <c r="C107" s="12">
        <v>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500000</v>
      </c>
      <c r="C110" s="30">
        <f>C106+C100</f>
        <v>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>
        <v>0</v>
      </c>
    </row>
    <row r="111" ht="14.25">
      <c r="A111" s="36" t="s">
        <v>55</v>
      </c>
    </row>
    <row r="112" ht="15">
      <c r="A112" s="31" t="s">
        <v>64</v>
      </c>
    </row>
    <row r="152" ht="14.25">
      <c r="A152" t="s">
        <v>61</v>
      </c>
    </row>
  </sheetData>
  <sheetProtection/>
  <mergeCells count="15">
    <mergeCell ref="A2:E2"/>
    <mergeCell ref="F2:J2"/>
    <mergeCell ref="K2:O2"/>
    <mergeCell ref="A3:O3"/>
    <mergeCell ref="A5:A6"/>
    <mergeCell ref="B5:B6"/>
    <mergeCell ref="C5:O5"/>
    <mergeCell ref="A57:O57"/>
    <mergeCell ref="A59:A60"/>
    <mergeCell ref="B59:B60"/>
    <mergeCell ref="C59:O59"/>
    <mergeCell ref="A96:O96"/>
    <mergeCell ref="A98:A99"/>
    <mergeCell ref="B98:B99"/>
    <mergeCell ref="C98:O98"/>
  </mergeCells>
  <printOptions/>
  <pageMargins left="0" right="0" top="0.39370078740157505" bottom="0.39370078740157505" header="0" footer="0"/>
  <pageSetup fitToHeight="0" fitToWidth="0" orientation="portrait" paperSize="9" scale="25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fernandes</dc:creator>
  <cp:keywords/>
  <dc:description/>
  <cp:lastModifiedBy>Clilson Castro Viana</cp:lastModifiedBy>
  <cp:lastPrinted>2021-01-19T12:44:50Z</cp:lastPrinted>
  <dcterms:created xsi:type="dcterms:W3CDTF">2020-10-07T11:02:11Z</dcterms:created>
  <dcterms:modified xsi:type="dcterms:W3CDTF">2021-02-08T16:11:08Z</dcterms:modified>
  <cp:category/>
  <cp:version/>
  <cp:contentType/>
  <cp:contentStatus/>
  <cp:revision>5</cp:revision>
</cp:coreProperties>
</file>