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1 - ORDEM CRONOLÓGICA DE PAGAMENTOS/09. Setembro/"/>
    </mc:Choice>
  </mc:AlternateContent>
  <xr:revisionPtr revIDLastSave="4" documentId="8_{FC6F8509-D40D-4F6B-B71F-FBAD1E185373}" xr6:coauthVersionLast="47" xr6:coauthVersionMax="47" xr10:uidLastSave="{0F1372E2-5BAD-49D0-A530-5FEEE5DD78EF}"/>
  <bookViews>
    <workbookView xWindow="-24120" yWindow="-120" windowWidth="24240" windowHeight="13020" xr2:uid="{AA53FAE7-534C-461F-94FE-F91168DE16B4}"/>
  </bookViews>
  <sheets>
    <sheet name="Bens" sheetId="1" r:id="rId1"/>
  </sheets>
  <definedNames>
    <definedName name="_xlnm._FilterDatabase" localSheetId="0" hidden="1">Bens!$D$1:$D$36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8" i="1" l="1"/>
  <c r="L27" i="1"/>
  <c r="L26" i="1"/>
  <c r="L25" i="1"/>
  <c r="L24" i="1"/>
  <c r="L23" i="1"/>
  <c r="L22" i="1"/>
  <c r="L20" i="1"/>
  <c r="L16" i="1"/>
  <c r="L15" i="1"/>
  <c r="L9" i="1"/>
  <c r="L8" i="1"/>
  <c r="L7" i="1"/>
</calcChain>
</file>

<file path=xl/sharedStrings.xml><?xml version="1.0" encoding="utf-8"?>
<sst xmlns="http://schemas.openxmlformats.org/spreadsheetml/2006/main" count="165" uniqueCount="129">
  <si>
    <t>SETEMBRO/2026</t>
  </si>
  <si>
    <t>ORDEM CRONOLÓGICA DE PAGAMENTOS – PGJ/AM</t>
  </si>
  <si>
    <r>
      <t xml:space="preserve">ORDEM CRONOLÓGICA DE PAGAMENTO DE </t>
    </r>
    <r>
      <rPr>
        <b/>
        <sz val="14"/>
        <color theme="4" tint="-0.249977111117893"/>
        <rFont val="Arial"/>
        <family val="2"/>
      </rPr>
      <t>FORNECIMENTO DE BENS</t>
    </r>
  </si>
  <si>
    <t>Mês</t>
  </si>
  <si>
    <t>N° Seq.</t>
  </si>
  <si>
    <t>CPF/CNPJ</t>
  </si>
  <si>
    <t xml:space="preserve">Empresa/ Nome </t>
  </si>
  <si>
    <t>Objeto</t>
  </si>
  <si>
    <t>Nota Fiscal</t>
  </si>
  <si>
    <t>Data de exigibilidade</t>
  </si>
  <si>
    <t>NL</t>
  </si>
  <si>
    <t>Valor da NL</t>
  </si>
  <si>
    <t>Data de pgto.</t>
  </si>
  <si>
    <t>Justificativa</t>
  </si>
  <si>
    <t>Valor pago</t>
  </si>
  <si>
    <t>SEI</t>
  </si>
  <si>
    <t>SETEMBRO</t>
  </si>
  <si>
    <t>TRES CORACOES ALIMENTOS S.A.</t>
  </si>
  <si>
    <t>Liquidação da NE nº 2026NE0001140 - Ref. ao fornecimento de 1.000 unidades de pacotes de café 500g ( A VÁCUO) para atender as demandas da PGJ, Ata de Registro de Preços nº 03.2026.CPL. Conforme NF nº 356481 e demais docs no SEI 2026.020012.</t>
  </si>
  <si>
    <t>356481/2026</t>
  </si>
  <si>
    <t>1748/2026</t>
  </si>
  <si>
    <t>2026.020012</t>
  </si>
  <si>
    <t>CARTUZINHO COMERCIO LTDA</t>
  </si>
  <si>
    <t>Liquidação da NE nº 2026NE0001260 - Ref. à aquisição de materiais de higiene, limpeza, copa e cozinha a serem disponibilizados pelo Almoxarifado do edifício-sede da PGJ, Ata de RP nº 05.2026.CPL. Conf. NF-nº 15255 e demais documentos contidos no SEI 2026.020243.</t>
  </si>
  <si>
    <t>15255/2026</t>
  </si>
  <si>
    <t>1755/2026</t>
  </si>
  <si>
    <t>2026.020243</t>
  </si>
  <si>
    <t>SOUL DISTRIBUIDORA DE PRODUTOS E EQUIPAMENTOS INDUSTRIAIS LTDA</t>
  </si>
  <si>
    <t>Liquidação da NE nº 2026NE0001002 - Ref. Fornecimento de forno de micro-ondas conforme contração de empresa especializada para aquisição de eletrodomésticos e móveis para copa/cozinha, MICROONDAS AMIC02BN-01 BR 32L 1400W 127V (TOMBOS: 25741, 25743, 25744 e 25745), conforme NF-e nº 11096 documentos no SEI 2026.020038.</t>
  </si>
  <si>
    <t>11096/2026</t>
  </si>
  <si>
    <t>1773/2026</t>
  </si>
  <si>
    <t>2026.020038</t>
  </si>
  <si>
    <t>NEISON RODRIGUES DA COSTA LTDA</t>
  </si>
  <si>
    <t>Liquidação da NE nº 2026NE0001323 - Ref. contratação de empresa especializada para aquisição e instalação de condicionadores de ar, CONDICIONADOR DE AR TIPO SPLIT INVERTER, 12.000 BTUS; MODELO/MARCA: MIDEA CARRIER (TOMBO: 25733), conforme NF-nº 020 documentos no SEI 2026.020145.</t>
  </si>
  <si>
    <t>1826/2026</t>
  </si>
  <si>
    <t>2026.020145</t>
  </si>
  <si>
    <t>A ECONOMICA COMERCIO LTDA</t>
  </si>
  <si>
    <t>Liquidação da NE nº 2026NE0000978 - Ref. contratação de empresa especializada no fornecimento de eletrodomésticos e móveis para copa/cozinha, FRIGOBAR 124L MIDEA INVERTER BIVOLT MDRD181FGD013 BRANCO BIVOLT (TOMBOS: 25738, 25739, 25740 e 25802), conforme NF-nº 5 documentos no SEI 2026.021222.</t>
  </si>
  <si>
    <t>005/2026</t>
  </si>
  <si>
    <t>1832/2026</t>
  </si>
  <si>
    <t>2026.021222</t>
  </si>
  <si>
    <t>Liquidação da NE nº 2026NE0001000 - Ref. contratação de empresa especializada no fornecimento de eletrodomésticos e móveis para copa/cozinha, FRIGOBAR 124L MIDEA INVERTER BIVOLT MDRD181FGD013 BRANCO BIVOLT (TOMBO: 25737), conforme NF-nº 6 documentos no SEI 2026.021220.</t>
  </si>
  <si>
    <t>006/2026</t>
  </si>
  <si>
    <t>1833/2026</t>
  </si>
  <si>
    <t>2026.021220</t>
  </si>
  <si>
    <t>Liquidação da NE nº 2026NE0001013 - Ref. contratação de empresa especializada no fornecimento de eletrodomésticos e móveis para copa/cozinha, FRIGOBAR 124L MIDEA INVERTER BIVOLT MDRD181FGD013 BRANCO BIVOLT (TOMBO: 25736), conforme NF-nº 4 documentos no SEI 2026.021212.</t>
  </si>
  <si>
    <t>004/2026</t>
  </si>
  <si>
    <t>1834/2026</t>
  </si>
  <si>
    <t>2026.021212</t>
  </si>
  <si>
    <t>Liquidação da NE nº 2026NE0000753 - Ref. contratação de empresa especializada no fornecimento de eletrodomésticos, FRIGOBAR BRANCO 124L INVERTER BIVOLT (TOMBO: 24723), conforme NF-nº 17 documentos no SEI 2026.021344.</t>
  </si>
  <si>
    <t>017/2026</t>
  </si>
  <si>
    <t>1835/2026</t>
  </si>
  <si>
    <t>2026.021344</t>
  </si>
  <si>
    <t>Liquidação da NE nº 2026NE0001186 - Ref. aquisição de 2 fornos de micro-ondas 32L, 1400W, 127V, destinados à copa e ao refeitório da Sede do MPAM, conforme ARP nº 31.2025.CPL, Pregão Eletrônico nº 94.018/2025-CPL/MP/PGJ-SRP, NF-e nº 11745 e NE 2026NE0001186, documentos no SEI 2026.021765.</t>
  </si>
  <si>
    <t>11745/2026</t>
  </si>
  <si>
    <t>1854/2026</t>
  </si>
  <si>
    <t>2026.021765</t>
  </si>
  <si>
    <t>BETEL MOVEIS LTDA</t>
  </si>
  <si>
    <t>Liquidação da NE nº 2026NE0000979 - Ref. à aquisição de mobiliário permanente: 01 mesa executiva com armário lateral, 32 mesas plataforma simples, 01 armário baixo e 03 gaveteiros volantes, conforme NF-e nº 558, Contrato Administrativo nº 026/2026-MP/PGJ, NE 2026NE0000979, tombos 24728, 24749 e 25810 a 25844, SEI 2026.019530.</t>
  </si>
  <si>
    <t>558/2026</t>
  </si>
  <si>
    <t>1857/2026</t>
  </si>
  <si>
    <t>2026.019530</t>
  </si>
  <si>
    <t>Liquidação da NE nº 2026NE0001149 - Ref. à aquisição de 01 mesa plataforma simples, pé metálico, e 01 gaveteiro volante com 2 gavetas e 1 gavetão, material permanente, conforme NF-e nº 561, Contrato Administrativo nº 031/2026-MP/PGJ, NE 2026NE0001149, tombos 24722 e 24750, SEI 2026.019544</t>
  </si>
  <si>
    <t>561/2026</t>
  </si>
  <si>
    <t>1858/2026</t>
  </si>
  <si>
    <t>2026.019544</t>
  </si>
  <si>
    <t>Liquidação da NE nº 2026NE0000983 - Ref. à aquisição de 01 mesa plataforma simples, pé metálico, material permanente, conforme NF-e nº 559, Contrato Administrativo nº 025/2026-MP/PGJ, NE 2026NE0000983, tombo patrimonial nº 24721, SEI 2026.019533.</t>
  </si>
  <si>
    <t>559/2026</t>
  </si>
  <si>
    <t>1859/2026</t>
  </si>
  <si>
    <t>2026.019533</t>
  </si>
  <si>
    <t>Liquidação da NE nº 2026NE0001143 - Ref. à aquisição de 01 mesa plataforma simples, pé metálico, material permanente, conforme NF-e nº 560, Contrato Administrativo nº 029/2026-MP/PGJ, NE 2026NE0001143, tombo patrimonial nº 24727, SEI 2026.019538.</t>
  </si>
  <si>
    <t>560/2026</t>
  </si>
  <si>
    <t>1860/2026</t>
  </si>
  <si>
    <t>2026.019538</t>
  </si>
  <si>
    <t>COUROS E METAIS LTDA</t>
  </si>
  <si>
    <t>Liquidação da NE nº 2026NE0000602 - Ref. à aquisição de 03 mastros de bandeira em madeira, com ponta tipo lança, destinados ao Setor de Patrimônio e Material, tombos nº 25805, 25806 e 25807, conforme NF-e nº 1209, NE nº 2026NE0000602 e documentos constantes do SEI nº 2026.021226.</t>
  </si>
  <si>
    <t>1209/2026</t>
  </si>
  <si>
    <t>1863/2026</t>
  </si>
  <si>
    <t>2026.021226</t>
  </si>
  <si>
    <t>LLST COMERCIO DE MATERIAIS ELETRICOS LTDA</t>
  </si>
  <si>
    <t>Liquidação da NE nº 2026NE0001302 - Ref. à aquisição de materiais elétricos, hidráulicos e outros materiais de manutenção predial, com garantia de no mínimo 12 meses, destinados às demandas de manutenção do MPAM/PGJ, mediante Ata de Registro de Preços nº 22.2025.CPL, conf. NF-e nº 359 e docs. no SEI 2026.022164.</t>
  </si>
  <si>
    <t>359/2026</t>
  </si>
  <si>
    <t>1882/2026</t>
  </si>
  <si>
    <t>2026.022164</t>
  </si>
  <si>
    <t>F N DE ALMEIDA EPP</t>
  </si>
  <si>
    <t>Liquidação da NE nº 2026NE0001217 - Ref. à aquisição de 3 poltronas giratórias presidente Addit, teladas, com apoio de cabeça, assento em tecido, braços e sistema Beck System, cor preta (tombos nº 25857 a 25859), destinadas à Promotoria de Justiça de Urucurituba, conforme NF-e nº 226, Contrato nº 038/2026-MP/PGJ e documentos do Processo SEI nº 2026.022286.</t>
  </si>
  <si>
    <t>226/2026</t>
  </si>
  <si>
    <t>1884/2026</t>
  </si>
  <si>
    <t>2026.022286</t>
  </si>
  <si>
    <t>Liquidação da NE nº 2026NE0001325 - Ref. à aquisição de 3 poltronas giratórias presidente Addit, teladas, com apoio de cabeça, assento em tecido, braços e sistema Beck System, cor preta (tombos nº 25854 a 25856), destinadas ao Gabinete da Secretária-Geral, conforme NF-e nº 225, Contrato nº 042/2026-MP/PGJ e documentos do Processo SEI nº 2026.022273.</t>
  </si>
  <si>
    <t>225/2026</t>
  </si>
  <si>
    <t>1885/2026</t>
  </si>
  <si>
    <t>2026.022273</t>
  </si>
  <si>
    <t>Liquidação da NE nº 2026NE0001210 - Ref. à aquisição de 7 poltronas giratórias presidente Addit, teladas, com apoio de cabeça, assento em tecido, braços e sistema Beck System, cor preta (tombos nº 25847 a 25853), conforme NF-e nº 227 e documentos do Processo SEI nº 2026.022190.</t>
  </si>
  <si>
    <t>227/2026</t>
  </si>
  <si>
    <t>1886/2026</t>
  </si>
  <si>
    <t>2026.022190</t>
  </si>
  <si>
    <t>Liquidação da NE nº 2026NE0001213 - Ref. à contratação de empresa especializada em mobiliários, CADEIRA ADDIT PRESIDENTE /APOIO DE CABEÇA E ENCOSTO EM! TELA, ASS TECIDO C/BRACO, COM SISTEMA BECK SYSTEM. COR: PRETO (tombo nº 24725), conforme NF-e nº 224 e documentos do Processo SEI nº 2026.022181.</t>
  </si>
  <si>
    <t>224/2026</t>
  </si>
  <si>
    <t>1887/2026</t>
  </si>
  <si>
    <t>2026.022181</t>
  </si>
  <si>
    <t>ER SOLUÇÕES INFORMÁTICA</t>
  </si>
  <si>
    <t>Liquidação da NE nº 2026NE0000177 - Ref. à contratação de empresa especializada no fornecimento de equipamentos de informática, COMPUTADOR TIPO 4 - "WORKSTATION MÓVEL" Marca/Modelo: THINKPAD P16v GEN 2 (INTEL) (TOMBOS nº 25797 a 25800), conforme NF-e nº 1151 e documentos do Processo SEI nº 2026.021195.</t>
  </si>
  <si>
    <t>1151/2026</t>
  </si>
  <si>
    <t>1902/2026</t>
  </si>
  <si>
    <t>2026.021195</t>
  </si>
  <si>
    <t xml:space="preserve">Liquidação da NE nº 2026NE0001188 - Ref. à aquisição de 2 cadeiras fixas Vox, teladas (tombos nº 25860 e 25861), e 4 poltronas presidente Addit, com apoio de cabeça, encosto em tela, assento em tecido, braços e sistema Beck System (tombos nº 25862 a 25865), conforme NF-e nº 223, Contrato nº 033/2026-MP/PGJ e documentos do Processo SEI nº 2026.022339. </t>
  </si>
  <si>
    <t>223/2026</t>
  </si>
  <si>
    <t>1929/2026</t>
  </si>
  <si>
    <t>2026.022339</t>
  </si>
  <si>
    <t>V DA S ROCHA</t>
  </si>
  <si>
    <t>Liquidação da NE nº2026NE0001413 - Ref. à prestação de serviços gráficos e confecção de materiais personalizados, com o logotipo do Projeto Escutar (50 GARRAFAS TÉRMICAS), conforme Ata de Registro de Preços nº 15.2025.CPL, NF-e nº 198 e documentos constantes do SEI 2026.020245.</t>
  </si>
  <si>
    <t>198/2026</t>
  </si>
  <si>
    <t>1933/2026</t>
  </si>
  <si>
    <t>2026.020245</t>
  </si>
  <si>
    <t>Liquidação da NE nº 2026NE0001129 - Ref. ao fornecimento de 15 garrafas térmicas personalizadas e 15 sacolas ecobag ecológicas em algodão e juta, destinadas ao XXII Concurso de Júri Simulado do MPAM 2026, conforme Ata de Registro de Preços nº 15.2025.CPL, NF-e nº 199, NE 2026NE0001129 e documentos constantes do SEI 2026.020246.</t>
  </si>
  <si>
    <t>199/2026</t>
  </si>
  <si>
    <t>1934/2026</t>
  </si>
  <si>
    <t>2026.020246</t>
  </si>
  <si>
    <t>VK FLEXMIDIA COMUNICACAO VISUAL LTDA</t>
  </si>
  <si>
    <t>Liquidação da NE nº 2026NE0001128 - Ref. à contratação de empresa especializada para a prestação de serviços gráficos e confecção de materiais personalizados referentes à realização do XXII Concurso de Júri Simulado do MPAM, conforme Ata de Registro de Preços nº 15.2025.CPL, NF-e nº 217 e documentos constantes do SEI 2026.020504.</t>
  </si>
  <si>
    <t>217/2026</t>
  </si>
  <si>
    <t>1962/2026</t>
  </si>
  <si>
    <t>2026.020504</t>
  </si>
  <si>
    <t>Fonte da informação: Sistema eletronico de informações (SEI) e sistema AFI. DOF/MPAM.</t>
  </si>
  <si>
    <t>Data da última atualização: 01/10/2026</t>
  </si>
  <si>
    <t>FUNDAMENTO LEGAL: Lei nº 4.320/1964, art. 63; Decreto nº 93.872/1986, art. 36; Lei nº</t>
  </si>
  <si>
    <t>8.666/1993 art. 73; Lei nº 14.129/2021, art. 29, § 2º, VI; Lei nº 14.133/2021, arts. 140 e 141, § 3º; e</t>
  </si>
  <si>
    <t>Instrução Normativa nº 2/2016 do Ministério do Planejamento, art. 3º.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</si>
</sst>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$-416]d/m/yyyy"/>
    <numFmt numFmtId="167" formatCode="_-&quot;R$ &quot;* #,##0.00_-;&quot;-R$ &quot;* #,##0.00_-;_-&quot;R$ &quot;* \-??_-;_-@_-"/>
    <numFmt numFmtId="168" formatCode="d/m/yyyy"/>
    <numFmt numFmtId="169" formatCode="_-* #,##0.00_-;\-* #,##0.00_-;_-* \-??_-;_-@_-"/>
  </numFmts>
  <fonts count="1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Liberation Sans1"/>
      <family val="2"/>
      <charset val="1"/>
    </font>
    <font>
      <b/>
      <sz val="14"/>
      <color rgb="FFFF0000"/>
      <name val="Arial1"/>
      <charset val="1"/>
    </font>
    <font>
      <b/>
      <sz val="16"/>
      <color rgb="FF000000"/>
      <name val="Arial1"/>
      <charset val="1"/>
    </font>
    <font>
      <b/>
      <sz val="16"/>
      <color rgb="FF3465A4"/>
      <name val="Arial1"/>
      <charset val="1"/>
    </font>
    <font>
      <b/>
      <sz val="14"/>
      <color rgb="FF000000"/>
      <name val="Arial"/>
      <family val="2"/>
      <charset val="1"/>
    </font>
    <font>
      <b/>
      <sz val="14"/>
      <color theme="4" tint="-0.249977111117893"/>
      <name val="Arial"/>
      <family val="2"/>
    </font>
    <font>
      <sz val="14"/>
      <color rgb="FF000000"/>
      <name val="Arial"/>
      <family val="2"/>
      <charset val="1"/>
    </font>
    <font>
      <sz val="12"/>
      <color rgb="FF3465A4"/>
      <name val="Arial"/>
      <family val="2"/>
      <charset val="1"/>
    </font>
    <font>
      <b/>
      <sz val="12"/>
      <color rgb="FFFFFFFF"/>
      <name val="Arial1"/>
      <charset val="1"/>
    </font>
    <font>
      <sz val="11"/>
      <name val="Calibri"/>
      <family val="2"/>
    </font>
    <font>
      <u/>
      <sz val="11"/>
      <color rgb="FF0000FF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C00000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169" fontId="1" fillId="0" borderId="0" applyBorder="0" applyProtection="0"/>
    <xf numFmtId="167" fontId="1" fillId="0" borderId="0" applyBorder="0" applyProtection="0"/>
    <xf numFmtId="0" fontId="12" fillId="0" borderId="0" applyBorder="0" applyProtection="0"/>
    <xf numFmtId="0" fontId="2" fillId="0" borderId="0"/>
  </cellStyleXfs>
  <cellXfs count="48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0" xfId="4" applyNumberFormat="1" applyFont="1" applyAlignment="1">
      <alignment horizontal="right" vertical="center"/>
    </xf>
    <xf numFmtId="0" fontId="4" fillId="0" borderId="0" xfId="4" applyFont="1" applyAlignment="1">
      <alignment horizontal="left"/>
    </xf>
    <xf numFmtId="2" fontId="4" fillId="0" borderId="0" xfId="4" applyNumberFormat="1" applyFont="1" applyAlignment="1">
      <alignment horizontal="left"/>
    </xf>
    <xf numFmtId="2" fontId="4" fillId="0" borderId="0" xfId="4" applyNumberFormat="1" applyFont="1" applyAlignment="1">
      <alignment horizontal="center"/>
    </xf>
    <xf numFmtId="0" fontId="5" fillId="0" borderId="0" xfId="4" applyFont="1" applyAlignment="1">
      <alignment horizontal="center"/>
    </xf>
    <xf numFmtId="0" fontId="6" fillId="0" borderId="0" xfId="4" applyFont="1"/>
    <xf numFmtId="0" fontId="8" fillId="0" borderId="0" xfId="4" applyFont="1"/>
    <xf numFmtId="2" fontId="8" fillId="0" borderId="0" xfId="4" applyNumberFormat="1" applyFont="1" applyAlignment="1">
      <alignment horizontal="center"/>
    </xf>
    <xf numFmtId="0" fontId="9" fillId="0" borderId="0" xfId="4" applyFont="1" applyAlignment="1">
      <alignment horizontal="center"/>
    </xf>
    <xf numFmtId="0" fontId="2" fillId="0" borderId="0" xfId="4"/>
    <xf numFmtId="0" fontId="10" fillId="2" borderId="1" xfId="4" applyFont="1" applyFill="1" applyBorder="1" applyAlignment="1">
      <alignment horizontal="center" vertical="center" wrapText="1"/>
    </xf>
    <xf numFmtId="2" fontId="10" fillId="2" borderId="1" xfId="4" applyNumberFormat="1" applyFont="1" applyFill="1" applyBorder="1" applyAlignment="1">
      <alignment horizontal="center" vertical="center"/>
    </xf>
    <xf numFmtId="0" fontId="10" fillId="2" borderId="1" xfId="4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3" applyFont="1" applyBorder="1" applyAlignment="1">
      <alignment vertical="center" wrapText="1"/>
    </xf>
    <xf numFmtId="0" fontId="12" fillId="0" borderId="1" xfId="3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67" fontId="11" fillId="0" borderId="1" xfId="2" applyFont="1" applyBorder="1" applyAlignment="1" applyProtection="1">
      <alignment vertical="center"/>
    </xf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167" fontId="11" fillId="0" borderId="1" xfId="2" applyFont="1" applyBorder="1" applyAlignment="1">
      <alignment vertical="center"/>
    </xf>
    <xf numFmtId="0" fontId="13" fillId="0" borderId="1" xfId="3" applyFont="1" applyBorder="1" applyAlignment="1" applyProtection="1">
      <alignment wrapText="1"/>
    </xf>
    <xf numFmtId="0" fontId="11" fillId="0" borderId="1" xfId="3" applyFont="1" applyBorder="1" applyAlignment="1">
      <alignment wrapText="1"/>
    </xf>
    <xf numFmtId="166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7" fontId="11" fillId="0" borderId="1" xfId="2" applyFont="1" applyBorder="1" applyAlignment="1" applyProtection="1">
      <alignment vertical="center" wrapText="1"/>
    </xf>
    <xf numFmtId="167" fontId="11" fillId="0" borderId="1" xfId="2" applyFont="1" applyBorder="1" applyAlignment="1">
      <alignment vertical="center" wrapText="1"/>
    </xf>
    <xf numFmtId="0" fontId="0" fillId="0" borderId="0" xfId="0" applyAlignment="1">
      <alignment wrapText="1"/>
    </xf>
    <xf numFmtId="0" fontId="12" fillId="0" borderId="1" xfId="3" applyBorder="1" applyAlignment="1">
      <alignment wrapText="1"/>
    </xf>
    <xf numFmtId="0" fontId="0" fillId="0" borderId="0" xfId="0" applyAlignment="1">
      <alignment horizontal="left" vertical="center"/>
    </xf>
    <xf numFmtId="2" fontId="0" fillId="0" borderId="0" xfId="0" applyNumberFormat="1"/>
    <xf numFmtId="168" fontId="0" fillId="0" borderId="0" xfId="0" applyNumberFormat="1" applyAlignment="1">
      <alignment horizontal="center" vertical="center"/>
    </xf>
    <xf numFmtId="49" fontId="0" fillId="0" borderId="0" xfId="1" applyNumberFormat="1" applyFont="1" applyBorder="1" applyProtection="1"/>
    <xf numFmtId="0" fontId="0" fillId="0" borderId="3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/>
    </xf>
  </cellXfs>
  <cellStyles count="5">
    <cellStyle name="Hiperlink" xfId="3" builtinId="8"/>
    <cellStyle name="Moeda" xfId="2" builtinId="4"/>
    <cellStyle name="Normal" xfId="0" builtinId="0"/>
    <cellStyle name="Normal 2" xfId="4" xr:uid="{B7C3C634-1641-46DD-AB53-BF0BE7104FF3}"/>
    <cellStyle name="Vírgula" xfId="1" builtinId="3"/>
  </cellStyles>
  <dxfs count="2">
    <dxf>
      <numFmt numFmtId="165" formatCode="00&quot;.&quot;000&quot;.&quot;000&quot;/&quot;0000&quot;-&quot;00"/>
    </dxf>
    <dxf>
      <numFmt numFmtId="164" formatCode="000&quot;.&quot;000&quot;.&quot;000&quot;-&quot;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0</xdr:row>
      <xdr:rowOff>78441</xdr:rowOff>
    </xdr:from>
    <xdr:to>
      <xdr:col>3</xdr:col>
      <xdr:colOff>974911</xdr:colOff>
      <xdr:row>0</xdr:row>
      <xdr:rowOff>903006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AE1B7501-7E63-46E4-B0BB-123464CE70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9647" y="78441"/>
          <a:ext cx="4018989" cy="824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-j5/DOF/2026/TRANSPARENCIA/Ordem%20Cronologica/Setembro/Bens/NF_560_2026_BETEL_MOVEIS.pdf" TargetMode="External"/><Relationship Id="rId18" Type="http://schemas.openxmlformats.org/officeDocument/2006/relationships/hyperlink" Target="https://www.mpam.mp.br/images-j5/DOF/2026/TRANSPARENCIA/Ordem%20Cronologica/Setembro/Bens/NF_1209_2026_COUROS_E_METAIS.pdf" TargetMode="External"/><Relationship Id="rId26" Type="http://schemas.openxmlformats.org/officeDocument/2006/relationships/hyperlink" Target="https://www.mpam.mp.br/images-j5/DOF/2026/TRANSPARENCIA/Ordem%20Cronologica/Setembro/Bens/NF_1151_2026_ER_IRFORMATICA.pdf" TargetMode="External"/><Relationship Id="rId3" Type="http://schemas.openxmlformats.org/officeDocument/2006/relationships/hyperlink" Target="https://www.mpam.mp.br/images-j5/DOF/2026/TRANSPARENCIA/Ordem%20Cronologica/Setembro/Bens/NF_11096_2026_SOUL_DISTRIBUIDORA.pdf" TargetMode="External"/><Relationship Id="rId21" Type="http://schemas.openxmlformats.org/officeDocument/2006/relationships/hyperlink" Target="https://www.mpam.mp.br/images-j5/DOF/2026/TRANSPARENCIA/Ordem%20Cronologica/Setembro/Bens/NF_225_2026_F_N_DE_ALMEID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mpam.mp.br/images-j5/DOF/2026/TRANSPARENCIA/Ordem%20Cronologica/Setembro/Bens/NF_004_2026_A_ECONOMICA.pdf" TargetMode="External"/><Relationship Id="rId12" Type="http://schemas.openxmlformats.org/officeDocument/2006/relationships/hyperlink" Target="https://www.mpam.mp.br/images-j5/DOF/2026/TRANSPARENCIA/Ordem%20Cronologica/Setembro/Bens/NF_559_2026_BETEL_MOVEIS.pdf" TargetMode="External"/><Relationship Id="rId17" Type="http://schemas.openxmlformats.org/officeDocument/2006/relationships/hyperlink" Target="https://www.mpam.mp.br/images-j5/DCCON/2026/CONTRATOS/CT%20029-2026.pdf" TargetMode="External"/><Relationship Id="rId25" Type="http://schemas.openxmlformats.org/officeDocument/2006/relationships/hyperlink" Target="https://www.mpam.mp.br/images-j5/DCCON/2026/CONTRATOS/CT%20042-2026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mpam.mp.br/images-j5/DOF/2026/TRANSPARENCIA/Ordem%20Cronologica/Setembro/Bens/NF_15255_2026_CARTUZINHO_COMERCIO.pdf" TargetMode="External"/><Relationship Id="rId16" Type="http://schemas.openxmlformats.org/officeDocument/2006/relationships/hyperlink" Target="https://www.mpam.mp.br/images-j5/DCCON/2026/CONTRATOS/CT%20025-2026.pdf" TargetMode="External"/><Relationship Id="rId20" Type="http://schemas.openxmlformats.org/officeDocument/2006/relationships/hyperlink" Target="https://www.mpam.mp.br/images-j5/DOF/2026/TRANSPARENCIA/Ordem%20Cronologica/Setembro/Bens/NF_226_2026_F_N_DE_ALMEIDA.pdf" TargetMode="External"/><Relationship Id="rId29" Type="http://schemas.openxmlformats.org/officeDocument/2006/relationships/hyperlink" Target="https://www.mpam.mp.br/images-j5/DOF/2026/TRANSPARENCIA/Ordem%20Cronologica/Setembro/Bens/NF_199_2026_V_S_DA_ROCHA.pdf" TargetMode="External"/><Relationship Id="rId1" Type="http://schemas.openxmlformats.org/officeDocument/2006/relationships/hyperlink" Target="https://www.mpam.mp.br/images-j5/DOF/2026/TRANSPARENCIA/Ordem%20Cronologica/Setembro/Bens/NF_356481_2026_TRES_CORACOES.pdf" TargetMode="External"/><Relationship Id="rId6" Type="http://schemas.openxmlformats.org/officeDocument/2006/relationships/hyperlink" Target="https://www.mpam.mp.br/images-j5/DOF/2026/TRANSPARENCIA/Ordem%20Cronologica/Setembro/Bens/NF_006_2026_A_ECONOMICA.pdf" TargetMode="External"/><Relationship Id="rId11" Type="http://schemas.openxmlformats.org/officeDocument/2006/relationships/hyperlink" Target="https://www.mpam.mp.br/images-j5/DOF/2026/TRANSPARENCIA/Ordem%20Cronologica/Setembro/Bens/NF_561_2026_BETEL_MOVEIS.pdf" TargetMode="External"/><Relationship Id="rId24" Type="http://schemas.openxmlformats.org/officeDocument/2006/relationships/hyperlink" Target="https://www.mpam.mp.br/images-j5/DCCON/2026/CONTRATOS/CT%20038-2026.pdf" TargetMode="External"/><Relationship Id="rId32" Type="http://schemas.openxmlformats.org/officeDocument/2006/relationships/hyperlink" Target="https://www.mpam.mp.br/images-j5/DOF/2026/TRANSPARENCIA/Ordem%20Cronologica/Setembro/Bens/NF_217_2026_VK_FLEXMIDIA.pdf" TargetMode="External"/><Relationship Id="rId5" Type="http://schemas.openxmlformats.org/officeDocument/2006/relationships/hyperlink" Target="https://www.mpam.mp.br/images-j5/DOF/2026/TRANSPARENCIA/Ordem%20Cronologica/Setembro/Bens/NF_005_2026_A_ECONOMICA.pdf" TargetMode="External"/><Relationship Id="rId15" Type="http://schemas.openxmlformats.org/officeDocument/2006/relationships/hyperlink" Target="https://www.mpam.mp.br/images-j5/DCCON/2026/CONTRATOS/CT%20031-2026.pdf" TargetMode="External"/><Relationship Id="rId23" Type="http://schemas.openxmlformats.org/officeDocument/2006/relationships/hyperlink" Target="https://www.mpam.mp.br/images-j5/DOF/2026/TRANSPARENCIA/Ordem%20Cronologica/Setembro/Bens/NF_224_2026_F_N_DE_ALMEIDA.pdf" TargetMode="External"/><Relationship Id="rId28" Type="http://schemas.openxmlformats.org/officeDocument/2006/relationships/hyperlink" Target="https://www.mpam.mp.br/images-j5/DCCON/2026/CONTRATOS/CT%20008-2026.pdf" TargetMode="External"/><Relationship Id="rId10" Type="http://schemas.openxmlformats.org/officeDocument/2006/relationships/hyperlink" Target="https://www.mpam.mp.br/images-j5/DOF/2026/TRANSPARENCIA/Ordem%20Cronologica/Setembro/Bens/NF_558_2026_BETEL_MOVEIS.pdf" TargetMode="External"/><Relationship Id="rId19" Type="http://schemas.openxmlformats.org/officeDocument/2006/relationships/hyperlink" Target="https://www.mpam.mp.br/images-j5/DOF/2026/TRANSPARENCIA/Ordem%20Cronologica/Setembro/Bens/NF_359_2026_LLST_COMERCIO.pdf" TargetMode="External"/><Relationship Id="rId31" Type="http://schemas.openxmlformats.org/officeDocument/2006/relationships/hyperlink" Target="https://www.mpam.mp.br/images-j5/DOF/2026/TRANSPARENCIA/Ordem%20Cronologica/Setembro/Bens/NF_198_2026_V_S_DA_ROCHA.pdf" TargetMode="External"/><Relationship Id="rId4" Type="http://schemas.openxmlformats.org/officeDocument/2006/relationships/hyperlink" Target="https://www.mpam.mp.br/images-j5/DOF/2026/TRANSPARENCIA/Ordem%20Cronologica/Setembro/Bens/NF_020_2026_NEISON_LTDA.pdf" TargetMode="External"/><Relationship Id="rId9" Type="http://schemas.openxmlformats.org/officeDocument/2006/relationships/hyperlink" Target="https://www.mpam.mp.br/images-j5/DOF/2026/TRANSPARENCIA/Ordem%20Cronologica/Setembro/Bens/NF_11745_2026_SOUL.pdf" TargetMode="External"/><Relationship Id="rId14" Type="http://schemas.openxmlformats.org/officeDocument/2006/relationships/hyperlink" Target="https://www.mpam.mp.br/images-j5/DCCON/2026/CONTRATOS/CT%20026-2026.pdf" TargetMode="External"/><Relationship Id="rId22" Type="http://schemas.openxmlformats.org/officeDocument/2006/relationships/hyperlink" Target="https://www.mpam.mp.br/images-j5/DOF/2026/TRANSPARENCIA/Ordem%20Cronologica/Setembro/Bens/NF_227_2026_F_N_DE_ALMEIDA.pdf" TargetMode="External"/><Relationship Id="rId27" Type="http://schemas.openxmlformats.org/officeDocument/2006/relationships/hyperlink" Target="https://www.mpam.mp.br/images-j5/DCCON/2026/CONTRATOS/CT%20033-2026.pdf" TargetMode="External"/><Relationship Id="rId30" Type="http://schemas.openxmlformats.org/officeDocument/2006/relationships/hyperlink" Target="https://www.mpam.mp.br/images-j5/DOF/2026/TRANSPARENCIA/Ordem%20Cronologica/Setembro/Bens/NF_223_2026_F_N_DE_ALMEIDA.pdf" TargetMode="External"/><Relationship Id="rId8" Type="http://schemas.openxmlformats.org/officeDocument/2006/relationships/hyperlink" Target="https://www.mpam.mp.br/images-j5/DOF/2026/TRANSPARENCIA/Ordem%20Cronologica/Setembro/Bens/NF_017_2026_A_ECONOM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26CC-9F95-4927-A69D-DBE1B1425062}">
  <sheetPr>
    <pageSetUpPr fitToPage="1"/>
  </sheetPr>
  <dimension ref="A1:M41"/>
  <sheetViews>
    <sheetView tabSelected="1" zoomScale="80" zoomScaleNormal="80" workbookViewId="0">
      <selection activeCell="Q9" sqref="Q9"/>
    </sheetView>
  </sheetViews>
  <sheetFormatPr defaultRowHeight="15"/>
  <cols>
    <col min="1" max="1" width="13.7109375" customWidth="1"/>
    <col min="2" max="2" width="14.7109375" customWidth="1"/>
    <col min="3" max="3" width="18.5703125" style="38" customWidth="1"/>
    <col min="4" max="4" width="41.7109375" customWidth="1"/>
    <col min="5" max="5" width="43.7109375" customWidth="1"/>
    <col min="6" max="6" width="18.7109375" style="3" customWidth="1"/>
    <col min="7" max="7" width="16.42578125" customWidth="1"/>
    <col min="8" max="8" width="10.7109375" hidden="1" customWidth="1"/>
    <col min="9" max="9" width="14.85546875" hidden="1" customWidth="1"/>
    <col min="10" max="10" width="20.85546875" customWidth="1"/>
    <col min="11" max="11" width="14.85546875" customWidth="1"/>
    <col min="12" max="12" width="16.42578125" customWidth="1"/>
    <col min="13" max="13" width="19" customWidth="1"/>
  </cols>
  <sheetData>
    <row r="1" spans="1:13" ht="77.099999999999994" customHeight="1">
      <c r="C1" s="1"/>
      <c r="D1" s="2"/>
      <c r="G1" s="4"/>
      <c r="H1" s="4"/>
      <c r="I1" s="4"/>
      <c r="J1" s="2"/>
    </row>
    <row r="2" spans="1:13" ht="18">
      <c r="B2" s="5"/>
      <c r="C2" s="5"/>
      <c r="D2" s="5"/>
      <c r="E2" s="5"/>
      <c r="F2" s="5"/>
      <c r="G2" s="5"/>
      <c r="H2" s="5"/>
      <c r="I2" s="4"/>
      <c r="J2" s="5"/>
      <c r="K2" s="5"/>
      <c r="L2" s="5"/>
      <c r="M2" s="5" t="s">
        <v>0</v>
      </c>
    </row>
    <row r="3" spans="1:13" ht="20.25">
      <c r="A3" s="6" t="s">
        <v>1</v>
      </c>
      <c r="B3" s="6"/>
      <c r="C3" s="7"/>
      <c r="D3" s="6"/>
      <c r="E3" s="6"/>
      <c r="G3" s="4"/>
      <c r="H3" s="4"/>
      <c r="I3" s="4"/>
      <c r="J3" s="2"/>
    </row>
    <row r="4" spans="1:13" ht="20.25">
      <c r="A4" s="6"/>
      <c r="B4" s="6"/>
      <c r="C4" s="8"/>
      <c r="D4" s="9"/>
      <c r="E4" s="6"/>
      <c r="G4" s="4"/>
      <c r="H4" s="4"/>
      <c r="I4" s="4"/>
      <c r="J4" s="2"/>
    </row>
    <row r="5" spans="1:13" ht="18">
      <c r="A5" s="10" t="s">
        <v>2</v>
      </c>
      <c r="B5" s="11"/>
      <c r="C5" s="12"/>
      <c r="D5" s="13"/>
      <c r="E5" s="14"/>
      <c r="G5" s="4"/>
      <c r="H5" s="4"/>
      <c r="I5" s="4"/>
      <c r="J5" s="2"/>
    </row>
    <row r="6" spans="1:13" ht="31.5">
      <c r="A6" s="15" t="s">
        <v>3</v>
      </c>
      <c r="B6" s="15" t="s">
        <v>4</v>
      </c>
      <c r="C6" s="16" t="s">
        <v>5</v>
      </c>
      <c r="D6" s="17" t="s">
        <v>6</v>
      </c>
      <c r="E6" s="17" t="s">
        <v>7</v>
      </c>
      <c r="F6" s="15" t="s">
        <v>8</v>
      </c>
      <c r="G6" s="15" t="s">
        <v>9</v>
      </c>
      <c r="H6" s="18" t="s">
        <v>10</v>
      </c>
      <c r="I6" s="18" t="s">
        <v>11</v>
      </c>
      <c r="J6" s="17" t="s">
        <v>12</v>
      </c>
      <c r="K6" s="17" t="s">
        <v>13</v>
      </c>
      <c r="L6" s="19" t="s">
        <v>14</v>
      </c>
      <c r="M6" s="17" t="s">
        <v>15</v>
      </c>
    </row>
    <row r="7" spans="1:13" s="26" customFormat="1" ht="90">
      <c r="A7" s="20" t="s">
        <v>16</v>
      </c>
      <c r="B7" s="20">
        <v>1</v>
      </c>
      <c r="C7" s="20">
        <v>63310411000101</v>
      </c>
      <c r="D7" s="20" t="s">
        <v>17</v>
      </c>
      <c r="E7" s="21" t="s">
        <v>18</v>
      </c>
      <c r="F7" s="22" t="s">
        <v>19</v>
      </c>
      <c r="G7" s="23">
        <v>46269</v>
      </c>
      <c r="H7" s="24" t="s">
        <v>20</v>
      </c>
      <c r="I7" s="25">
        <v>33000</v>
      </c>
      <c r="J7" s="23">
        <v>46269</v>
      </c>
      <c r="K7" s="20"/>
      <c r="L7" s="25">
        <f>396+32604</f>
        <v>33000</v>
      </c>
      <c r="M7" s="24" t="s">
        <v>21</v>
      </c>
    </row>
    <row r="8" spans="1:13" s="26" customFormat="1" ht="90">
      <c r="A8" s="20" t="s">
        <v>16</v>
      </c>
      <c r="B8" s="27">
        <v>2</v>
      </c>
      <c r="C8" s="20">
        <v>4037070000175</v>
      </c>
      <c r="D8" s="20" t="s">
        <v>22</v>
      </c>
      <c r="E8" s="21" t="s">
        <v>23</v>
      </c>
      <c r="F8" s="22" t="s">
        <v>24</v>
      </c>
      <c r="G8" s="23">
        <v>46269</v>
      </c>
      <c r="H8" s="24" t="s">
        <v>25</v>
      </c>
      <c r="I8" s="25">
        <v>10794</v>
      </c>
      <c r="J8" s="23">
        <v>46269</v>
      </c>
      <c r="K8" s="20"/>
      <c r="L8" s="28">
        <f>129.53+10664.47</f>
        <v>10794</v>
      </c>
      <c r="M8" s="24" t="s">
        <v>26</v>
      </c>
    </row>
    <row r="9" spans="1:13" s="26" customFormat="1" ht="120">
      <c r="A9" s="20" t="s">
        <v>16</v>
      </c>
      <c r="B9" s="20">
        <v>3</v>
      </c>
      <c r="C9" s="20">
        <v>51659136000149</v>
      </c>
      <c r="D9" s="27" t="s">
        <v>27</v>
      </c>
      <c r="E9" s="29" t="s">
        <v>28</v>
      </c>
      <c r="F9" s="22" t="s">
        <v>29</v>
      </c>
      <c r="G9" s="23">
        <v>46273</v>
      </c>
      <c r="H9" s="24" t="s">
        <v>30</v>
      </c>
      <c r="I9" s="25">
        <v>2288</v>
      </c>
      <c r="J9" s="23">
        <v>46280</v>
      </c>
      <c r="K9" s="23"/>
      <c r="L9" s="25">
        <f>27.46+2260.54</f>
        <v>2288</v>
      </c>
      <c r="M9" s="24" t="s">
        <v>31</v>
      </c>
    </row>
    <row r="10" spans="1:13" s="26" customFormat="1" ht="105">
      <c r="A10" s="20" t="s">
        <v>16</v>
      </c>
      <c r="B10" s="27">
        <v>4</v>
      </c>
      <c r="C10" s="27">
        <v>11701119000108</v>
      </c>
      <c r="D10" s="27" t="s">
        <v>32</v>
      </c>
      <c r="E10" s="30" t="s">
        <v>33</v>
      </c>
      <c r="F10" s="22" t="s">
        <v>29</v>
      </c>
      <c r="G10" s="31">
        <v>46281</v>
      </c>
      <c r="H10" s="32" t="s">
        <v>34</v>
      </c>
      <c r="I10" s="33">
        <v>2998</v>
      </c>
      <c r="J10" s="31">
        <v>46283</v>
      </c>
      <c r="K10" s="27"/>
      <c r="L10" s="34">
        <v>2998</v>
      </c>
      <c r="M10" s="32" t="s">
        <v>35</v>
      </c>
    </row>
    <row r="11" spans="1:13" s="26" customFormat="1" ht="120">
      <c r="A11" s="20" t="s">
        <v>16</v>
      </c>
      <c r="B11" s="20">
        <v>5</v>
      </c>
      <c r="C11" s="20">
        <v>44854551000198</v>
      </c>
      <c r="D11" s="20" t="s">
        <v>36</v>
      </c>
      <c r="E11" s="29" t="s">
        <v>37</v>
      </c>
      <c r="F11" s="22" t="s">
        <v>38</v>
      </c>
      <c r="G11" s="23">
        <v>46282</v>
      </c>
      <c r="H11" s="24" t="s">
        <v>39</v>
      </c>
      <c r="I11" s="25">
        <v>4764</v>
      </c>
      <c r="J11" s="23">
        <v>46283</v>
      </c>
      <c r="K11" s="23"/>
      <c r="L11" s="25">
        <v>4764</v>
      </c>
      <c r="M11" s="24" t="s">
        <v>40</v>
      </c>
    </row>
    <row r="12" spans="1:13" s="35" customFormat="1" ht="105">
      <c r="A12" s="20" t="s">
        <v>16</v>
      </c>
      <c r="B12" s="27">
        <v>6</v>
      </c>
      <c r="C12" s="20">
        <v>44854551000198</v>
      </c>
      <c r="D12" s="20" t="s">
        <v>36</v>
      </c>
      <c r="E12" s="21" t="s">
        <v>41</v>
      </c>
      <c r="F12" s="22" t="s">
        <v>42</v>
      </c>
      <c r="G12" s="23">
        <v>46282</v>
      </c>
      <c r="H12" s="24" t="s">
        <v>43</v>
      </c>
      <c r="I12" s="25">
        <v>1191</v>
      </c>
      <c r="J12" s="23">
        <v>46283</v>
      </c>
      <c r="K12" s="20"/>
      <c r="L12" s="25">
        <v>1191</v>
      </c>
      <c r="M12" s="24" t="s">
        <v>44</v>
      </c>
    </row>
    <row r="13" spans="1:13" s="35" customFormat="1" ht="105">
      <c r="A13" s="20" t="s">
        <v>16</v>
      </c>
      <c r="B13" s="20">
        <v>7</v>
      </c>
      <c r="C13" s="20">
        <v>44854551000198</v>
      </c>
      <c r="D13" s="20" t="s">
        <v>36</v>
      </c>
      <c r="E13" s="21" t="s">
        <v>45</v>
      </c>
      <c r="F13" s="22" t="s">
        <v>46</v>
      </c>
      <c r="G13" s="23">
        <v>46282</v>
      </c>
      <c r="H13" s="24" t="s">
        <v>47</v>
      </c>
      <c r="I13" s="25">
        <v>1191</v>
      </c>
      <c r="J13" s="23">
        <v>46283</v>
      </c>
      <c r="K13" s="20"/>
      <c r="L13" s="25">
        <v>1191</v>
      </c>
      <c r="M13" s="24" t="s">
        <v>48</v>
      </c>
    </row>
    <row r="14" spans="1:13" s="35" customFormat="1" ht="90">
      <c r="A14" s="20" t="s">
        <v>16</v>
      </c>
      <c r="B14" s="27">
        <v>8</v>
      </c>
      <c r="C14" s="20">
        <v>44854551000198</v>
      </c>
      <c r="D14" s="20" t="s">
        <v>36</v>
      </c>
      <c r="E14" s="21" t="s">
        <v>49</v>
      </c>
      <c r="F14" s="22" t="s">
        <v>50</v>
      </c>
      <c r="G14" s="23">
        <v>46282</v>
      </c>
      <c r="H14" s="24" t="s">
        <v>51</v>
      </c>
      <c r="I14" s="25">
        <v>1191</v>
      </c>
      <c r="J14" s="23">
        <v>46283</v>
      </c>
      <c r="K14" s="20"/>
      <c r="L14" s="25">
        <v>1191</v>
      </c>
      <c r="M14" s="24" t="s">
        <v>52</v>
      </c>
    </row>
    <row r="15" spans="1:13" s="35" customFormat="1" ht="120">
      <c r="A15" s="20" t="s">
        <v>16</v>
      </c>
      <c r="B15" s="20">
        <v>9</v>
      </c>
      <c r="C15" s="20">
        <v>51659136000149</v>
      </c>
      <c r="D15" s="27" t="s">
        <v>27</v>
      </c>
      <c r="E15" s="21" t="s">
        <v>53</v>
      </c>
      <c r="F15" s="22" t="s">
        <v>54</v>
      </c>
      <c r="G15" s="23">
        <v>46282</v>
      </c>
      <c r="H15" s="24" t="s">
        <v>55</v>
      </c>
      <c r="I15" s="25">
        <v>1144</v>
      </c>
      <c r="J15" s="23">
        <v>46283</v>
      </c>
      <c r="K15" s="20"/>
      <c r="L15" s="25">
        <f>13.73+1130.27</f>
        <v>1144</v>
      </c>
      <c r="M15" s="24" t="s">
        <v>56</v>
      </c>
    </row>
    <row r="16" spans="1:13" s="35" customFormat="1" ht="120">
      <c r="A16" s="20" t="s">
        <v>16</v>
      </c>
      <c r="B16" s="27">
        <v>10</v>
      </c>
      <c r="C16" s="20">
        <v>30746178000147</v>
      </c>
      <c r="D16" s="27" t="s">
        <v>57</v>
      </c>
      <c r="E16" s="36" t="s">
        <v>58</v>
      </c>
      <c r="F16" s="22" t="s">
        <v>59</v>
      </c>
      <c r="G16" s="23">
        <v>46282</v>
      </c>
      <c r="H16" s="24" t="s">
        <v>60</v>
      </c>
      <c r="I16" s="25">
        <v>40500</v>
      </c>
      <c r="J16" s="23">
        <v>46283</v>
      </c>
      <c r="K16" s="20"/>
      <c r="L16" s="25">
        <f>40500</f>
        <v>40500</v>
      </c>
      <c r="M16" s="24" t="s">
        <v>61</v>
      </c>
    </row>
    <row r="17" spans="1:13" s="35" customFormat="1" ht="105">
      <c r="A17" s="20" t="s">
        <v>16</v>
      </c>
      <c r="B17" s="20">
        <v>11</v>
      </c>
      <c r="C17" s="20">
        <v>30746178000147</v>
      </c>
      <c r="D17" s="27" t="s">
        <v>57</v>
      </c>
      <c r="E17" s="36" t="s">
        <v>62</v>
      </c>
      <c r="F17" s="22" t="s">
        <v>63</v>
      </c>
      <c r="G17" s="23">
        <v>46282</v>
      </c>
      <c r="H17" s="24" t="s">
        <v>64</v>
      </c>
      <c r="I17" s="25">
        <v>1700</v>
      </c>
      <c r="J17" s="23">
        <v>46283</v>
      </c>
      <c r="K17" s="20"/>
      <c r="L17" s="25">
        <v>1700</v>
      </c>
      <c r="M17" s="24" t="s">
        <v>65</v>
      </c>
    </row>
    <row r="18" spans="1:13" s="35" customFormat="1" ht="90">
      <c r="A18" s="20" t="s">
        <v>16</v>
      </c>
      <c r="B18" s="27">
        <v>12</v>
      </c>
      <c r="C18" s="20">
        <v>30746178000147</v>
      </c>
      <c r="D18" s="27" t="s">
        <v>57</v>
      </c>
      <c r="E18" s="36" t="s">
        <v>66</v>
      </c>
      <c r="F18" s="22" t="s">
        <v>67</v>
      </c>
      <c r="G18" s="23">
        <v>46282</v>
      </c>
      <c r="H18" s="24" t="s">
        <v>68</v>
      </c>
      <c r="I18" s="25">
        <v>1100</v>
      </c>
      <c r="J18" s="23">
        <v>46283</v>
      </c>
      <c r="K18" s="20"/>
      <c r="L18" s="25">
        <v>1100</v>
      </c>
      <c r="M18" s="24" t="s">
        <v>69</v>
      </c>
    </row>
    <row r="19" spans="1:13" s="35" customFormat="1" ht="105" customHeight="1">
      <c r="A19" s="20" t="s">
        <v>16</v>
      </c>
      <c r="B19" s="20">
        <v>13</v>
      </c>
      <c r="C19" s="20">
        <v>30746178000147</v>
      </c>
      <c r="D19" s="27" t="s">
        <v>57</v>
      </c>
      <c r="E19" s="36" t="s">
        <v>70</v>
      </c>
      <c r="F19" s="22" t="s">
        <v>71</v>
      </c>
      <c r="G19" s="23">
        <v>46282</v>
      </c>
      <c r="H19" s="24" t="s">
        <v>72</v>
      </c>
      <c r="I19" s="25">
        <v>1100</v>
      </c>
      <c r="J19" s="23">
        <v>46283</v>
      </c>
      <c r="K19" s="20"/>
      <c r="L19" s="25">
        <v>1100</v>
      </c>
      <c r="M19" s="24" t="s">
        <v>73</v>
      </c>
    </row>
    <row r="20" spans="1:13" s="35" customFormat="1" ht="105">
      <c r="A20" s="20" t="s">
        <v>16</v>
      </c>
      <c r="B20" s="27">
        <v>14</v>
      </c>
      <c r="C20" s="20">
        <v>26592403000160</v>
      </c>
      <c r="D20" s="20" t="s">
        <v>74</v>
      </c>
      <c r="E20" s="21" t="s">
        <v>75</v>
      </c>
      <c r="F20" s="22" t="s">
        <v>76</v>
      </c>
      <c r="G20" s="23">
        <v>46283</v>
      </c>
      <c r="H20" s="24" t="s">
        <v>77</v>
      </c>
      <c r="I20" s="25">
        <v>1080</v>
      </c>
      <c r="J20" s="23">
        <v>46283</v>
      </c>
      <c r="K20" s="20"/>
      <c r="L20" s="25">
        <f>1080</f>
        <v>1080</v>
      </c>
      <c r="M20" s="24" t="s">
        <v>78</v>
      </c>
    </row>
    <row r="21" spans="1:13" s="35" customFormat="1" ht="120">
      <c r="A21" s="20" t="s">
        <v>16</v>
      </c>
      <c r="B21" s="20">
        <v>15</v>
      </c>
      <c r="C21" s="20">
        <v>57412144000172</v>
      </c>
      <c r="D21" s="27" t="s">
        <v>79</v>
      </c>
      <c r="E21" s="21" t="s">
        <v>80</v>
      </c>
      <c r="F21" s="22" t="s">
        <v>81</v>
      </c>
      <c r="G21" s="23">
        <v>46287</v>
      </c>
      <c r="H21" s="24" t="s">
        <v>82</v>
      </c>
      <c r="I21" s="25">
        <v>25275</v>
      </c>
      <c r="J21" s="23">
        <v>46287</v>
      </c>
      <c r="K21" s="20"/>
      <c r="L21" s="25">
        <v>25275</v>
      </c>
      <c r="M21" s="24" t="s">
        <v>83</v>
      </c>
    </row>
    <row r="22" spans="1:13" s="35" customFormat="1" ht="135">
      <c r="A22" s="20" t="s">
        <v>16</v>
      </c>
      <c r="B22" s="27">
        <v>16</v>
      </c>
      <c r="C22" s="20">
        <v>84111020000120</v>
      </c>
      <c r="D22" s="27" t="s">
        <v>84</v>
      </c>
      <c r="E22" s="36" t="s">
        <v>85</v>
      </c>
      <c r="F22" s="22" t="s">
        <v>86</v>
      </c>
      <c r="G22" s="23">
        <v>46287</v>
      </c>
      <c r="H22" s="24" t="s">
        <v>87</v>
      </c>
      <c r="I22" s="25">
        <v>3870</v>
      </c>
      <c r="J22" s="23">
        <v>46287</v>
      </c>
      <c r="K22" s="20"/>
      <c r="L22" s="25">
        <f>46.44+3823.56</f>
        <v>3870</v>
      </c>
      <c r="M22" s="24" t="s">
        <v>88</v>
      </c>
    </row>
    <row r="23" spans="1:13" s="35" customFormat="1" ht="120">
      <c r="A23" s="20" t="s">
        <v>16</v>
      </c>
      <c r="B23" s="20">
        <v>17</v>
      </c>
      <c r="C23" s="20">
        <v>84111020000120</v>
      </c>
      <c r="D23" s="27" t="s">
        <v>84</v>
      </c>
      <c r="E23" s="36" t="s">
        <v>89</v>
      </c>
      <c r="F23" s="22" t="s">
        <v>90</v>
      </c>
      <c r="G23" s="23">
        <v>46287</v>
      </c>
      <c r="H23" s="24" t="s">
        <v>91</v>
      </c>
      <c r="I23" s="25">
        <v>3870</v>
      </c>
      <c r="J23" s="23">
        <v>46287</v>
      </c>
      <c r="K23" s="20"/>
      <c r="L23" s="25">
        <f>46.44+3823.56</f>
        <v>3870</v>
      </c>
      <c r="M23" s="24" t="s">
        <v>92</v>
      </c>
    </row>
    <row r="24" spans="1:13" s="35" customFormat="1" ht="105">
      <c r="A24" s="20" t="s">
        <v>16</v>
      </c>
      <c r="B24" s="27">
        <v>18</v>
      </c>
      <c r="C24" s="20">
        <v>84111020000120</v>
      </c>
      <c r="D24" s="27" t="s">
        <v>84</v>
      </c>
      <c r="E24" s="21" t="s">
        <v>93</v>
      </c>
      <c r="F24" s="22" t="s">
        <v>94</v>
      </c>
      <c r="G24" s="23">
        <v>46287</v>
      </c>
      <c r="H24" s="24" t="s">
        <v>95</v>
      </c>
      <c r="I24" s="25">
        <v>9030</v>
      </c>
      <c r="J24" s="23">
        <v>46287</v>
      </c>
      <c r="K24" s="20"/>
      <c r="L24" s="25">
        <f>108.36+8921.64</f>
        <v>9030</v>
      </c>
      <c r="M24" s="24" t="s">
        <v>96</v>
      </c>
    </row>
    <row r="25" spans="1:13" s="35" customFormat="1" ht="120">
      <c r="A25" s="20" t="s">
        <v>16</v>
      </c>
      <c r="B25" s="20">
        <v>19</v>
      </c>
      <c r="C25" s="20">
        <v>84111020000120</v>
      </c>
      <c r="D25" s="27" t="s">
        <v>84</v>
      </c>
      <c r="E25" s="21" t="s">
        <v>97</v>
      </c>
      <c r="F25" s="22" t="s">
        <v>98</v>
      </c>
      <c r="G25" s="23">
        <v>46287</v>
      </c>
      <c r="H25" s="24" t="s">
        <v>99</v>
      </c>
      <c r="I25" s="25">
        <v>1290</v>
      </c>
      <c r="J25" s="23">
        <v>46287</v>
      </c>
      <c r="K25" s="20"/>
      <c r="L25" s="25">
        <f>15.48+1274.52</f>
        <v>1290</v>
      </c>
      <c r="M25" s="24" t="s">
        <v>100</v>
      </c>
    </row>
    <row r="26" spans="1:13" s="35" customFormat="1" ht="120">
      <c r="A26" s="20" t="s">
        <v>16</v>
      </c>
      <c r="B26" s="27">
        <v>20</v>
      </c>
      <c r="C26" s="20">
        <v>5778325000547</v>
      </c>
      <c r="D26" s="27" t="s">
        <v>101</v>
      </c>
      <c r="E26" s="36" t="s">
        <v>102</v>
      </c>
      <c r="F26" s="22" t="s">
        <v>103</v>
      </c>
      <c r="G26" s="23">
        <v>46288</v>
      </c>
      <c r="H26" s="24" t="s">
        <v>104</v>
      </c>
      <c r="I26" s="25">
        <v>67960</v>
      </c>
      <c r="J26" s="23">
        <v>46290</v>
      </c>
      <c r="K26" s="20"/>
      <c r="L26" s="25">
        <f>815.52+67144.48</f>
        <v>67960</v>
      </c>
      <c r="M26" s="24" t="s">
        <v>105</v>
      </c>
    </row>
    <row r="27" spans="1:13" s="35" customFormat="1" ht="135">
      <c r="A27" s="20" t="s">
        <v>16</v>
      </c>
      <c r="B27" s="20">
        <v>21</v>
      </c>
      <c r="C27" s="20">
        <v>84111020000120</v>
      </c>
      <c r="D27" s="27" t="s">
        <v>84</v>
      </c>
      <c r="E27" s="36" t="s">
        <v>106</v>
      </c>
      <c r="F27" s="22" t="s">
        <v>107</v>
      </c>
      <c r="G27" s="23">
        <v>46290</v>
      </c>
      <c r="H27" s="24" t="s">
        <v>108</v>
      </c>
      <c r="I27" s="25">
        <v>6360</v>
      </c>
      <c r="J27" s="23">
        <v>46290</v>
      </c>
      <c r="K27" s="20"/>
      <c r="L27" s="25">
        <f>76.32+6283.68</f>
        <v>6360</v>
      </c>
      <c r="M27" s="24" t="s">
        <v>109</v>
      </c>
    </row>
    <row r="28" spans="1:13" s="35" customFormat="1" ht="105">
      <c r="A28" s="20" t="s">
        <v>16</v>
      </c>
      <c r="B28" s="27">
        <v>22</v>
      </c>
      <c r="C28" s="20">
        <v>38597655000161</v>
      </c>
      <c r="D28" s="27" t="s">
        <v>110</v>
      </c>
      <c r="E28" s="21" t="s">
        <v>111</v>
      </c>
      <c r="F28" s="22" t="s">
        <v>112</v>
      </c>
      <c r="G28" s="23">
        <v>46290</v>
      </c>
      <c r="H28" s="24" t="s">
        <v>113</v>
      </c>
      <c r="I28" s="25">
        <v>1750</v>
      </c>
      <c r="J28" s="23">
        <v>46290</v>
      </c>
      <c r="K28" s="20"/>
      <c r="L28" s="25">
        <f>1750</f>
        <v>1750</v>
      </c>
      <c r="M28" s="24" t="s">
        <v>114</v>
      </c>
    </row>
    <row r="29" spans="1:13" s="35" customFormat="1" ht="120">
      <c r="A29" s="20" t="s">
        <v>16</v>
      </c>
      <c r="B29" s="20">
        <v>23</v>
      </c>
      <c r="C29" s="20">
        <v>38597655000161</v>
      </c>
      <c r="D29" s="27" t="s">
        <v>110</v>
      </c>
      <c r="E29" s="21" t="s">
        <v>115</v>
      </c>
      <c r="F29" s="22" t="s">
        <v>116</v>
      </c>
      <c r="G29" s="23">
        <v>46290</v>
      </c>
      <c r="H29" s="24" t="s">
        <v>117</v>
      </c>
      <c r="I29" s="25">
        <v>705</v>
      </c>
      <c r="J29" s="23">
        <v>46290</v>
      </c>
      <c r="K29" s="20"/>
      <c r="L29" s="25">
        <v>705</v>
      </c>
      <c r="M29" s="24" t="s">
        <v>118</v>
      </c>
    </row>
    <row r="30" spans="1:13" s="35" customFormat="1" ht="120">
      <c r="A30" s="20" t="s">
        <v>16</v>
      </c>
      <c r="B30" s="27">
        <v>24</v>
      </c>
      <c r="C30" s="20">
        <v>34546773000190</v>
      </c>
      <c r="D30" s="27" t="s">
        <v>119</v>
      </c>
      <c r="E30" s="21" t="s">
        <v>120</v>
      </c>
      <c r="F30" s="22" t="s">
        <v>121</v>
      </c>
      <c r="G30" s="23">
        <v>46294</v>
      </c>
      <c r="H30" s="24" t="s">
        <v>122</v>
      </c>
      <c r="I30" s="25">
        <v>620</v>
      </c>
      <c r="J30" s="23">
        <v>46294</v>
      </c>
      <c r="K30" s="20"/>
      <c r="L30" s="25">
        <v>620</v>
      </c>
      <c r="M30" s="24" t="s">
        <v>123</v>
      </c>
    </row>
    <row r="31" spans="1:13">
      <c r="A31" s="37" t="s">
        <v>124</v>
      </c>
      <c r="G31" s="39"/>
      <c r="H31" s="39"/>
      <c r="I31" s="39"/>
      <c r="J31" s="2"/>
      <c r="K31" s="4"/>
      <c r="M31" s="40"/>
    </row>
    <row r="32" spans="1:13">
      <c r="A32" s="41" t="s">
        <v>125</v>
      </c>
      <c r="B32" s="37"/>
      <c r="G32" s="4"/>
      <c r="H32" s="4"/>
      <c r="I32" s="4"/>
      <c r="J32" s="2"/>
      <c r="K32" s="42"/>
    </row>
    <row r="33" spans="1:4">
      <c r="A33" s="43" t="s">
        <v>126</v>
      </c>
      <c r="B33" s="44"/>
      <c r="C33" s="45"/>
      <c r="D33" s="4"/>
    </row>
    <row r="34" spans="1:4">
      <c r="A34" s="43" t="s">
        <v>127</v>
      </c>
      <c r="B34" s="43"/>
      <c r="C34" s="46"/>
      <c r="D34" s="2"/>
    </row>
    <row r="35" spans="1:4">
      <c r="A35" s="43" t="s">
        <v>128</v>
      </c>
      <c r="B35" s="43"/>
      <c r="C35" s="47"/>
      <c r="D35" s="43"/>
    </row>
    <row r="36" spans="1:4">
      <c r="C36" s="47"/>
      <c r="D36" s="43"/>
    </row>
    <row r="37" spans="1:4" ht="15" customHeight="1"/>
    <row r="38" spans="1:4" ht="15" customHeight="1"/>
    <row r="39" spans="1:4" ht="15" customHeight="1"/>
    <row r="40" spans="1:4" ht="15" customHeight="1"/>
    <row r="41" spans="1:4" ht="15" customHeight="1"/>
  </sheetData>
  <conditionalFormatting sqref="C7:C30">
    <cfRule type="cellIs" dxfId="1" priority="1" operator="between">
      <formula>111111111</formula>
      <formula>99999999999</formula>
    </cfRule>
    <cfRule type="cellIs" dxfId="0" priority="2" operator="between">
      <formula>111111111111</formula>
      <formula>99999999999999</formula>
    </cfRule>
  </conditionalFormatting>
  <hyperlinks>
    <hyperlink ref="F7" r:id="rId1" xr:uid="{9F176078-4221-42F1-A2F3-DE8DF5B826C9}"/>
    <hyperlink ref="F8" r:id="rId2" xr:uid="{1636C727-3BDE-433B-A093-0D4E57D8965B}"/>
    <hyperlink ref="F9" r:id="rId3" xr:uid="{E543B477-AA1A-4116-926B-1D6F19B4B021}"/>
    <hyperlink ref="F10" r:id="rId4" xr:uid="{1824F377-DFF2-4528-B8D6-661E40CD9D3F}"/>
    <hyperlink ref="F11" r:id="rId5" xr:uid="{AB1E944B-88EC-4E9B-ACD6-6452700A441C}"/>
    <hyperlink ref="F12" r:id="rId6" xr:uid="{148556D5-82D1-4890-8E56-418409BC8F93}"/>
    <hyperlink ref="F13" r:id="rId7" xr:uid="{00690605-7D1F-4432-B0AD-9BAA1EA5C315}"/>
    <hyperlink ref="F14" r:id="rId8" xr:uid="{FDA074CC-1B4A-451B-930C-8F35AB2A22CD}"/>
    <hyperlink ref="F15" r:id="rId9" xr:uid="{9E4C1DC5-5EA3-4309-9459-E5B5997175A9}"/>
    <hyperlink ref="F16" r:id="rId10" xr:uid="{CDCF496C-5F9F-4CE0-A89F-6424E295D806}"/>
    <hyperlink ref="F17" r:id="rId11" xr:uid="{F2F7F612-0B75-4612-B57B-15780E8DF421}"/>
    <hyperlink ref="F18" r:id="rId12" xr:uid="{C9752BDE-3936-424C-BFAA-3CE854BEC4A5}"/>
    <hyperlink ref="F19" r:id="rId13" xr:uid="{EF78231E-24AA-498C-B926-6732D0BF5C5D}"/>
    <hyperlink ref="E16" r:id="rId14" display="Liquidação da NE nº 2026NE0000979 - Ref. à aquisição de mobiliário permanente: 01 mesa executiva com armário lateral, 32 mesas plataforma simples, 01 armário baixo e 03 gaveteiros volantes, conforme NF-e nº 558, Contrato Administrativo nº 026/2026-MP/PGJ, NE 2026NE0000979, tombos 24728, 24749 e 25810 a 25844, SEI 2026.019530." xr:uid="{EE2340F4-BFB8-46D8-A673-EF395AD011B7}"/>
    <hyperlink ref="E17" r:id="rId15" display="Liquidação da NE nº 2026NE0001149 - Ref. à aquisição de 01 mesa plataforma simples, pé metálico, e 01 gaveteiro volante com 2 gavetas e 1 gavetão, material permanente, conforme NF-e nº 561, Contrato Administrativo nº 031/2026-MP/PGJ, NE 2026NE0001149, tombos 24722 e 24750, SEI 2026.019544" xr:uid="{EF59AC39-9AAE-4C5A-BA57-2647AF38F7AF}"/>
    <hyperlink ref="E18" r:id="rId16" xr:uid="{0B12F357-92D5-44D7-BA8D-2B390A978EFD}"/>
    <hyperlink ref="E19" r:id="rId17" xr:uid="{2C5352F9-0BA3-47AA-873A-54BB10E3D819}"/>
    <hyperlink ref="F20" r:id="rId18" xr:uid="{DD69D30A-A785-4485-80C1-79A5EDBF915C}"/>
    <hyperlink ref="F21" r:id="rId19" xr:uid="{D8824DF8-1A87-438E-8A4E-D100AFFAEF66}"/>
    <hyperlink ref="F22" r:id="rId20" xr:uid="{EE36F12A-D577-4A2A-A713-5A5770364A6E}"/>
    <hyperlink ref="F23" r:id="rId21" xr:uid="{883BC681-5AB4-4226-99DD-005D21F00138}"/>
    <hyperlink ref="F24" r:id="rId22" xr:uid="{524413EA-1FF4-42E0-850A-111096D040E2}"/>
    <hyperlink ref="F25" r:id="rId23" xr:uid="{53373E23-E2E5-4564-A1C2-BD5ED63CF519}"/>
    <hyperlink ref="E22" r:id="rId24" display="Liquidação da NE nº 2026NE0001217 - Ref. à aquisição de 3 poltronas giratórias presidente Addit, teladas, com apoio de cabeça, assento em tecido, braços e sistema Beck System, cor preta (tombos nº 25857 a 25859), destinadas à Promotoria de Justiça de Urucurituba, conforme NF-e nº 226, Contrato nº 038/2026-MP/PGJ e documentos do Processo SEI nº 2026.022286." xr:uid="{61A87CCD-6BE2-411D-AD9F-EA846D21AA93}"/>
    <hyperlink ref="E23" r:id="rId25" display="Liquidação da NE nº 2026NE0001325 - Ref. à aquisição de 3 poltronas giratórias presidente Addit, teladas, com apoio de cabeça, assento em tecido, braços e sistema Beck System, cor preta (tombos nº 25854 a 25856), destinadas ao Gabinete da Secretária-Geral, conforme NF-e nº 225, Contrato nº 042/2026-MP/PGJ e documentos do Processo SEI nº 2026.022273." xr:uid="{6D297E84-9C25-4864-B4B4-72417CE9F954}"/>
    <hyperlink ref="F26" r:id="rId26" xr:uid="{6601BEE3-4842-481D-94E8-8C38284B2855}"/>
    <hyperlink ref="E27" r:id="rId27" display="Liquidação da NE nº 2026NE0001188 - Ref. à aquisição de 2 cadeiras fixas Vox, teladas (tombos nº 25860 e 25861), e 4 poltronas presidente Addit, com apoio de cabeça, encosto em tela, assento em tecido, braços e sistema Beck System (tombos nº 25862 a 25865), conforme NF-e nº 223, Contrato nº 033/2026-MP/PGJ e documentos do Processo SEI nº 2026.022339. " xr:uid="{E617B11E-7EAB-49A1-9CBE-39DF95475AA1}"/>
    <hyperlink ref="E26" r:id="rId28" display="Liquidação da NE nº 2026NE0000177 - Ref. à contratação de empresa especializada no fornecimento de equipamentos de informática, COMPUTADOR TIPO 4 - &quot;WORKSTATION MÓVEL&quot; Marca/Modelo: THINKPAD P16v GEN 2 (INTEL) (TOMBOS nº 25797 a 25800), conforme NF-e nº 1151 e documentos do Processo SEI nº 2026.021195." xr:uid="{C5D97DBC-9BFF-480D-B0D9-49E9E3CC5F8F}"/>
    <hyperlink ref="F29" r:id="rId29" xr:uid="{F3F7F4A1-5EC0-4F70-94D2-35B8856E23FF}"/>
    <hyperlink ref="F27" r:id="rId30" xr:uid="{3DF62F40-BBC2-48D1-B8E9-095E2102DC0B}"/>
    <hyperlink ref="F28" r:id="rId31" xr:uid="{0798FC0E-761A-44DF-9C4C-7F53B4C5BE1D}"/>
    <hyperlink ref="F30" r:id="rId32" xr:uid="{A1ACF149-DF86-4645-98D0-D2972CFEA0CD}"/>
  </hyperlinks>
  <pageMargins left="0.511811024" right="0.511811024" top="0.78740157499999996" bottom="0.78740157499999996" header="0.31496062000000002" footer="0.31496062000000002"/>
  <pageSetup scale="39" fitToHeight="0" orientation="portrait" r:id="rId33"/>
  <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Props1.xml><?xml version="1.0" encoding="utf-8"?>
<ds:datastoreItem xmlns:ds="http://schemas.openxmlformats.org/officeDocument/2006/customXml" ds:itemID="{EB08109A-D028-4CC0-BEBE-BBE9B9E8D675}"/>
</file>

<file path=customXml/itemProps2.xml><?xml version="1.0" encoding="utf-8"?>
<ds:datastoreItem xmlns:ds="http://schemas.openxmlformats.org/officeDocument/2006/customXml" ds:itemID="{A4D7227C-537C-45DA-AFCE-C0B33FF74FED}"/>
</file>

<file path=customXml/itemProps3.xml><?xml version="1.0" encoding="utf-8"?>
<ds:datastoreItem xmlns:ds="http://schemas.openxmlformats.org/officeDocument/2006/customXml" ds:itemID="{E42D28DE-DF02-42A2-949D-54247C71EE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Kamilla Rayanne Costa Izel</dc:creator>
  <cp:lastModifiedBy>Kamilla Rayanne Costa Izel</cp:lastModifiedBy>
  <cp:lastPrinted>2026-10-01T13:56:42Z</cp:lastPrinted>
  <dcterms:created xsi:type="dcterms:W3CDTF">2026-10-01T13:54:28Z</dcterms:created>
  <dcterms:modified xsi:type="dcterms:W3CDTF">2026-10-01T13:57:16Z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</Properties>
</file>