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6. Junho/"/>
    </mc:Choice>
  </mc:AlternateContent>
  <xr:revisionPtr revIDLastSave="0" documentId="8_{40CE2217-2B75-40D4-8666-5CCD834B357B}" xr6:coauthVersionLast="47" xr6:coauthVersionMax="47" xr10:uidLastSave="{00000000-0000-0000-0000-000000000000}"/>
  <bookViews>
    <workbookView xWindow="-24120" yWindow="-120" windowWidth="24240" windowHeight="13020" xr2:uid="{6BE49336-7304-4093-A3BC-F08574439561}"/>
  </bookViews>
  <sheets>
    <sheet name="Serviços" sheetId="1" r:id="rId1"/>
  </sheets>
  <externalReferences>
    <externalReference r:id="rId2"/>
  </externalReferences>
  <definedNames>
    <definedName name="_xlnm._FilterDatabase" localSheetId="0" hidden="1">Serviços!$D$1:$D$164</definedName>
    <definedName name="_xlnm.Print_Area" localSheetId="0">Serviços!$A$1:$M$73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1" l="1"/>
  <c r="L67" i="1"/>
  <c r="L66" i="1"/>
  <c r="L62" i="1"/>
  <c r="L61" i="1"/>
  <c r="L60" i="1"/>
  <c r="L59" i="1"/>
  <c r="L57" i="1"/>
  <c r="L56" i="1"/>
  <c r="L53" i="1"/>
  <c r="L52" i="1"/>
  <c r="L51" i="1"/>
  <c r="L50" i="1"/>
  <c r="L49" i="1"/>
  <c r="L48" i="1"/>
  <c r="L47" i="1"/>
  <c r="L46" i="1"/>
  <c r="L45" i="1"/>
  <c r="L43" i="1"/>
  <c r="L41" i="1"/>
  <c r="L40" i="1"/>
  <c r="L39" i="1"/>
  <c r="L38" i="1"/>
  <c r="L37" i="1"/>
  <c r="L35" i="1"/>
  <c r="L33" i="1"/>
  <c r="L27" i="1"/>
  <c r="L26" i="1"/>
  <c r="L24" i="1"/>
  <c r="L21" i="1"/>
  <c r="L20" i="1"/>
  <c r="L19" i="1"/>
  <c r="L12" i="1"/>
  <c r="L7" i="1"/>
  <c r="A2" i="1"/>
</calcChain>
</file>

<file path=xl/sharedStrings.xml><?xml version="1.0" encoding="utf-8"?>
<sst xmlns="http://schemas.openxmlformats.org/spreadsheetml/2006/main" count="386" uniqueCount="265">
  <si>
    <t>ORDEM CRONOLÓGICA DE PAGAMENTOS – PGJ/AM</t>
  </si>
  <si>
    <r>
      <t xml:space="preserve">ORDEM CRONOLÓGICA DE PAGAMENTOS DE </t>
    </r>
    <r>
      <rPr>
        <b/>
        <sz val="14"/>
        <color theme="4" tint="-0.249977111117893"/>
        <rFont val="Arial"/>
        <family val="2"/>
      </rPr>
      <t>PRESTAÇÃO DE SERVIÇOS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</si>
  <si>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</si>
  <si>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</si>
  <si>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</si>
  <si>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</si>
  <si>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</si>
  <si>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</si>
  <si>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</si>
  <si>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</si>
  <si>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</si>
  <si>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</si>
  <si>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</si>
  <si>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</si>
  <si>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</si>
  <si>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JUNHO</t>
  </si>
  <si>
    <t>CLINICA MASTER SAUDE LTDA</t>
  </si>
  <si>
    <t>Liquidação da NE nº 2025NE0000250 - Ref. Prestação de serviços de emissão de 5 laudos por junta de especialistas, referentes à 1ª avaliação psicológica e psiquiátrica de adaptação ao cargo de Promotores de Justiça Substitutos, prevista no 1º Termo Aditivo ao Contrato Administrativo nº 001/2025-MP/PGJ, conforme NF nº 315 e documentos constantes no SEI 2026.012512.</t>
  </si>
  <si>
    <t>315/2026</t>
  </si>
  <si>
    <t>1051/2026</t>
  </si>
  <si>
    <t>2026.012512</t>
  </si>
  <si>
    <t>Liquidação da NE nº 2026NE0000200 - Ref. Prestação de serviços de emissão de 5 laudos por junta de especialistas, referentes à 1ª avaliação psicológica e psiquiátrica de adaptação ao cargo de Promotores de Justiça Substitutos, prevista no 1º Termo Aditivo ao Contrato Administrativo nº 001/2025-MP/PGJ, conforme NF nº 315 e documentos constantes no SEI 2026.012512.</t>
  </si>
  <si>
    <t>1052/2026</t>
  </si>
  <si>
    <t>F. A. DOS SANTOS JUNIOR LTDA</t>
  </si>
  <si>
    <t>Liquidação da NE nº 2026NE0000060 - Ref. fornecimento de 635 garrafões de água mineral potável, sem gás, em vasilhames de 20L, para atender unidades do MPAM em Manaus, conforme Contrato 022/2023-MP/PGJ, 3º Termo Aditivo, NF 1185, competência maio/2026, SEI 2026.012507.</t>
  </si>
  <si>
    <t>1185/2026</t>
  </si>
  <si>
    <t>1055/2026</t>
  </si>
  <si>
    <t>2026.012507</t>
  </si>
  <si>
    <t xml:space="preserve"> PRODAM PROCESSAMENTO DE DADOS AMAZONAS S A</t>
  </si>
  <si>
    <t>Liquidação da NE nº 2026NE0000039 - Ref. serviços do Sistema AJURI, Contrato nº 012/2021 e 4º TA, competência abril/2026, conforme NF nº 2087 e documentos no SEI 2026.010464.</t>
  </si>
  <si>
    <t>2087/2026</t>
  </si>
  <si>
    <t>1071/2026</t>
  </si>
  <si>
    <t>2026.010464</t>
  </si>
  <si>
    <t>Liquidação da NE nº 2026NE0000882 - Ref. serviços do Sistema AJURI, Contrato nº 012/2021 e 4º TA, competência abril/2026, conforme NF nº 2087 e documentos no SEI 2026.010464.</t>
  </si>
  <si>
    <t>1072/2026</t>
  </si>
  <si>
    <t>CONTEMPORANEO FESTAS E EVENTOS LTDA</t>
  </si>
  <si>
    <t>Liquidação da NE nº 2026NE0000891 - Ref. a prestação de serviço de buffet/café da manhã para 60 pessoas, durante o curso “Regime Disciplinar e Classes Processuais no MPAM”, mediante adesão à Ata RP nº 024/2024/TJAM, conf. NFSe nº 108, NE 2026NE0000891 e docs. no SEI 2026.012871.</t>
  </si>
  <si>
    <t>108/2026</t>
  </si>
  <si>
    <t>1073/2026</t>
  </si>
  <si>
    <t>2026.012871</t>
  </si>
  <si>
    <t>ALELO S.A.</t>
  </si>
  <si>
    <t>Liquidação da NE nº 2026NE0000709 - Ref. a prestação de serviço de administração, gerenciamento e fornecimento de vale-alimentação no mês de JUNHO/2026, conf. NF 7438795 e demais documentos no processo 2026.013597.</t>
  </si>
  <si>
    <t>748795/2026</t>
  </si>
  <si>
    <t>1095/2026</t>
  </si>
  <si>
    <t>2026.013597</t>
  </si>
  <si>
    <t>EMPRESA BRASILEIRA DE CORREIOS E TELEGRAFOS</t>
  </si>
  <si>
    <t>Liquidação da NE nº 2026NE0000040 - Ref. serviços e venda de produtos postais (CA 035/2021-MP/PGJ - 3° TA), no período do mês de MAIO/26 , conforme Fatura nº 85858 e documentos no SEI 2026.013371.</t>
  </si>
  <si>
    <t>FATURA 85858/2026</t>
  </si>
  <si>
    <t>1102/2026</t>
  </si>
  <si>
    <t>2026.013371</t>
  </si>
  <si>
    <t>GIBBOR PUBLICIDADE E PUBLICACOES DE EDITAIS LTDA</t>
  </si>
  <si>
    <t>Liquidação da NE nº 2025NE0001371 - Ref. à prestação de serviços de publicação de atos oficiais e notas de interesse público da PGJ/MPAM, em jornal diário de grande circulação no Estado do Amazonas, referente a fevereiro/2026, Contrato 018/2023-MP/PGJ, 2º Termo Aditivo, NF 1479, SEI 2026.012937.</t>
  </si>
  <si>
    <t>1479/2026</t>
  </si>
  <si>
    <t>1109/2026</t>
  </si>
  <si>
    <t>2026.012937</t>
  </si>
  <si>
    <t>PRIME CONSULTORIA E ASSESSORIA EMPRESARIAL LTDA</t>
  </si>
  <si>
    <t>Liquidação da NE nº 2026NE0000010 - Ref. gerenciamento eletrônico/intermediação de manutenção da frota oficial da PGJ/AM, referente a peças/acessórios fornecidos por rede credenciada, competência abril/2026, Contrato 007/2023-MP/PGJ, 3º TA, NF 0202125, SEI 2026.010480.</t>
  </si>
  <si>
    <t>202125/2026</t>
  </si>
  <si>
    <t>1110/2026</t>
  </si>
  <si>
    <t>2026.010480</t>
  </si>
  <si>
    <t>Liquidação da NE nº 2026NE0000379 - Ref. gerenciamento eletrônico/intermediação de manutenção da frota oficial da PGJ/AM, referente a peças/acessórios fornecidos por rede credenciada, competência abril/2026, Contrato 007/2023-MP/PGJ, 3º TA, NF 0202125, SEI 2026.010480.</t>
  </si>
  <si>
    <t>1111/2026</t>
  </si>
  <si>
    <t>Liquidação da NE nº 2026NE0000010 - Ref. gerenciamento eletrônico/intermediação de serviços de manutenção preventiva/corretiva da frota oficial da PGJ/AM, com mão de obra executada por rede credenciada, competência abril/2026, Contrato 007/2023-MP/PGJ, 3º TA, NF 0202126, SEI 2026.010480.</t>
  </si>
  <si>
    <t>202126/2026</t>
  </si>
  <si>
    <t>1112/2026</t>
  </si>
  <si>
    <t>SOFTPLAN PLANEJAMENTO E SISTEMAS LTDA</t>
  </si>
  <si>
    <t>Liquidação da NE nº 2026NE0000015 - Referente à prestação de serviços de suporte de primeiro nível do sistema SAJ/MPAM, competência fevereiro/2026, conforme Contrato nº 019/2021-MP/PGJ, 4º Termo Aditivo, Nota Fiscal nº 1975 e documentos constantes no SEI 2026.008284.</t>
  </si>
  <si>
    <t>1975/2026</t>
  </si>
  <si>
    <t>1113/2026</t>
  </si>
  <si>
    <t>2026.008284</t>
  </si>
  <si>
    <t>Liquidação da NE nº 2026NE0000013 - Referente à prestação de serviços sobre a infraestrutura do sistema SAJ/MPAM, competência fevereiro/2026, conforme Contrato nº 019/2021-MP/PGJ, 4º Termo Aditivo, Nota Fiscal nº 1976 e documentos constantes no SEI 2026.008280.</t>
  </si>
  <si>
    <t>1976/2026</t>
  </si>
  <si>
    <t>1114/2026</t>
  </si>
  <si>
    <t>2026.008280</t>
  </si>
  <si>
    <t xml:space="preserve"> G REFRIGERAÇAO COM E SERV DE REFRIGERAÇAO LTDA  ME</t>
  </si>
  <si>
    <t>Liquidação da NE nº 2026NE0000003 - Ref. a serviços de manutenção preventiva e corretiva nos sistemas de refrigeração da PGJ/AM, com assistência técnica, mão de obra, peças e acessórios, competência maio/2026, Contrato 025/2022-MP/PGJ, 4º TA, NFS-e nº 60, SEI 2026.013080.</t>
  </si>
  <si>
    <t>60/2026</t>
  </si>
  <si>
    <t>1117/2026</t>
  </si>
  <si>
    <t>2026.013080</t>
  </si>
  <si>
    <t>Liquidação da NE nº 2026NE0000791 - Ref. a serviços de manutenção preventiva e corretiva nos sistemas de refrigeração da PGJ/AM, com assistência técnica, mão de obra, peças e acessórios, competência maio/2026, Contrato 025/2022-MP/PGJ, 4º TA, NFS-e nº 60, SEI 2026.013080.</t>
  </si>
  <si>
    <t>1118/2026</t>
  </si>
  <si>
    <t>2KS AGENCIA DIGITAL PUBLICIDADE LTDA</t>
  </si>
  <si>
    <t>Liquidação da NE nº 2026NE0000808 - Ref. à prestação de serviços de clipping digital e mailing, Contrato Administrativo nº 019/2024-MP/PGJ, 3º TAP, NF nº 999, competência de 26/04/2026 a 26/05/2026, SEI 2026.012510.</t>
  </si>
  <si>
    <t>999/2026</t>
  </si>
  <si>
    <t>1119/2026</t>
  </si>
  <si>
    <t>2026.012510</t>
  </si>
  <si>
    <t>CERRADO VIAGENS LTDA</t>
  </si>
  <si>
    <t>Liquidação da NE nº 2026NE0000057 - Ref. a prestação de serviço de emissão, reserva e remarcação de bilhetes para voos nacionais e internacionais (C.A. N° 019/2023 - MP/PGJ - 3ºT.A.) referente a MAIO/2026, conforme Fatura Nº 17306 e demais documentos contidos no SEI 2026.013316.</t>
  </si>
  <si>
    <t>FATURA 17306/2026</t>
  </si>
  <si>
    <t>1136/2026</t>
  </si>
  <si>
    <t>2026.013316</t>
  </si>
  <si>
    <t>LINK CARD ADMINISTRADORA DE BENEFICIOS EIRELI EPP</t>
  </si>
  <si>
    <t>Liquidação da NE nº 2026NE0000239 - Ref. prestação do serviços de abastecimentos (CA 001/2024-MP/PGJ), ref. a MAIO/2026 conforme NFS-e n° 0313558 e documentos no SEI 2026.013567.</t>
  </si>
  <si>
    <t>0313558/2026</t>
  </si>
  <si>
    <t>1137/2026</t>
  </si>
  <si>
    <t>2026.013567</t>
  </si>
  <si>
    <t xml:space="preserve"> A S PINTO</t>
  </si>
  <si>
    <t>Liquidação da NE nº 2026NE0000056 - Ref. a prestação ao serviço de operação técnica e manutenção (preventiva e corretiva), com eventual fornecimento de peças, para os sistemas de áudio e vídeo, com gravação e transmissão simultânea via internet, ref. a MAIO/2026, conforme NF-nº 141 e demais documentos no SEI 2026.012873.</t>
  </si>
  <si>
    <t>141/2026</t>
  </si>
  <si>
    <t>1139/2026</t>
  </si>
  <si>
    <t>2026.012873</t>
  </si>
  <si>
    <t>JF ENGENHARIA E SERVICOS ESPECIALIZADOS LTDA</t>
  </si>
  <si>
    <t>Liquidação da NE nº 2026NE0000555 - Ref. prestação de  referente à prestação de serviços continuados de limpeza e conservação, higienização, serviços de copa, garçom, lavagem de veículos, jardinagem, manutenção predial com fornecimento de materiais e equipamentos, (CA 018/2025-MP/PGJ) relativo a MAIO/2026, conforme NFS-nº 564 e documentos no SEI 2026.013048.</t>
  </si>
  <si>
    <t>564/2026</t>
  </si>
  <si>
    <t>1143/2026</t>
  </si>
  <si>
    <t>2026.013048</t>
  </si>
  <si>
    <t>Liquidação da NE nº 2026NE0000663 - Ref. prestação de  referente à prestação de serviços continuados de limpeza e conservação, higienização, serviços de copa, garçom, lavagem de veículos, jardinagem, manutenção predial com fornecimento de materiais e equipamentos, (CA 018/2025-MP/PGJ) relativo a MAIO/2026, conforme NFS-nº 564 e documentos no SEI 2026.013048.</t>
  </si>
  <si>
    <t>1144/2026</t>
  </si>
  <si>
    <t>Liquidação da NE nº 2026NE0000813 - Ref. prestação de  referente à prestação de serviços continuados de limpeza e conservação, higienização, serviços de copa, garçom, lavagem de veículos, jardinagem, manutenção predial com fornecimento de materiais e equipamentos, (CA 018/2025-MP/PGJ) relativo a MAIO/2026, conforme NFS-nº 564 e documentos no SEI 2026.013048.</t>
  </si>
  <si>
    <t>1145/2026</t>
  </si>
  <si>
    <t>FUNDO DE MODERNIZACAO E REAPARELHAMENTO DO PODER JUDICIARIO ESTADUAL - FUNJEAM - MANAUS</t>
  </si>
  <si>
    <t>Liquidação da NE 2026NE00000343 - Ref. a CESSÃO ONEROSA DE USO DE BEM IMÓVEL N° 03/2026-TJAM, referente a Maio/2026, conforme documentos do SEI 2026.013843.</t>
  </si>
  <si>
    <t>MEMORANDO 131/2026 - TJAM</t>
  </si>
  <si>
    <t>1156/2026</t>
  </si>
  <si>
    <t>2026.013843</t>
  </si>
  <si>
    <t>Liquidação da NE nº 2025NE0001371 - Ref. a prestação de serviços de publicação de atos oficiais e notas de interesse público desta Procuradoria-Geral de Justiça/Ministério Públido do Estado do Amazonas em jornal diário de grande circulação no Estado do Amazonas, referente aos serviços descritos na NF nº 1473 e demais documentos no SEI 2026.013461.</t>
  </si>
  <si>
    <t>1473/2026</t>
  </si>
  <si>
    <t>1157/2026</t>
  </si>
  <si>
    <t>2026.013461</t>
  </si>
  <si>
    <t>Liquidação da NE nº 2025NE0001371 - Ref. a prestação de serviços de publicação de atos oficiais e notas de interesse público desta Procuradoria-Geral de Justiça/Ministério Públido do Estado do Amazonas em jornal diário de grande circulação no Estado do Amazonas, referente aos serviços descritos na NF nº 1474 e demais documentos no SEI 2026.013465.</t>
  </si>
  <si>
    <t>1474/2026</t>
  </si>
  <si>
    <t>1158/2026</t>
  </si>
  <si>
    <t>2026.013465</t>
  </si>
  <si>
    <t>FIOS TECNOLOGIA DA INFORMACAO LTDA</t>
  </si>
  <si>
    <t>Liquidação da NE nº 2026NE0000414 - Ref. à prestação de STFC/SCM, abrangendo assinatura de Tronco Digital E1, Tronco SIP, numeração DDR, DDG 0800 e Disk Ouvidoria Tridígito 127, CA nº 008/2024-MP/PGJ, 2º TA, NE 2026NE0000414, competência maio/2026, NFCom nº 2080, SEI 2026.013340.</t>
  </si>
  <si>
    <t>2080/2026</t>
  </si>
  <si>
    <t>118/6/2026</t>
  </si>
  <si>
    <t>1162/2026</t>
  </si>
  <si>
    <t>2026.013340</t>
  </si>
  <si>
    <t>SERVICO AUTONOMO DE AGUA E ESGOTO DE ITACOATIARA</t>
  </si>
  <si>
    <t>Liquidação da NE nº 2025NE0000054 - Ref. serviços de fornecimento de água potável a sede da PGJ-AM Itacoatiara (CA 005/2022-MP/PGJ) relativo a Maio/2026, conforme FATURA nº 23074-05/2026 e documentos no SEI 2026.012734.</t>
  </si>
  <si>
    <t>FATURA 23074005/2026</t>
  </si>
  <si>
    <t>1163/2026</t>
  </si>
  <si>
    <t>2026.012734</t>
  </si>
  <si>
    <t>CASA NOVA ENGENHARIA E CONSULTORIA LTDA  ME</t>
  </si>
  <si>
    <t>Liquidação da NE nº 2026NE0000035 - Ref. a serviço de manutenção preventiva e corretiva da ETE (C.A. 008/2021-MP/PGJ - 4ºT.A.), ref. Maio/2026, conforme NF n° 482 e documentos no SEI 2026.013312.</t>
  </si>
  <si>
    <t>482/2026</t>
  </si>
  <si>
    <t>1166/2026</t>
  </si>
  <si>
    <t>2026.013312</t>
  </si>
  <si>
    <t>Liquidação da NE nº 2026NE0000880 - Ref. a serviço de manutenção preventiva e corretiva da ETE (C.A. 008/2021-MP/PGJ - 4ºT.A.), ref. Maio/2026, conforme NF n° 482 e documentos no SEI 2026.013312.</t>
  </si>
  <si>
    <t>1167/2026</t>
  </si>
  <si>
    <t>MÓDULO ENGENHARIA CONSULTORIA E GERENCIA PREDIAL LTDA</t>
  </si>
  <si>
    <t>Liquidação da NE nº 2026NE0000047 - Referente à manutenção preventiva e corretiva de elevadores, com reposição de peças, mão de obra, ferramentas, equipamentos e materiais necessários nos prédios da PGJ/MPAM, competência abr/2026, CA nº 015/2023-MP/PGJ, 2º TA, NF nº 58739, SEI 2026.011149.</t>
  </si>
  <si>
    <t>58739/2026</t>
  </si>
  <si>
    <t>1168/2026</t>
  </si>
  <si>
    <t>2026.011149</t>
  </si>
  <si>
    <t>CREDENCIAL ENGENHARIA LTDA ME</t>
  </si>
  <si>
    <t>Liquidação da NE nº 2026NE0000748 - Ref. ao serviço de limpeza e supressão vegetal em áreas previamente definidas no antigo prédio da Recieta Federal - SÃO JORGE - Nova Sede Administrativa do MPAM, conf. NF-n° 32  e documentos no SEI 2026.013565.</t>
  </si>
  <si>
    <t>32/2026</t>
  </si>
  <si>
    <t>1169/2026</t>
  </si>
  <si>
    <t>2026.013565</t>
  </si>
  <si>
    <t>AMBAR ENERGIA AMAZONAS S.A.</t>
  </si>
  <si>
    <t>Liquidação da NE nº 2026NE0000053 - Referente ao fornecimento de energia elétrica dos Prédios Sede, Anexo Administrativo e Unidade da Belo Horizonte, CA nº 004/2024-MP/PGJ, competência maio/2026, conf. Fatura nº 869937.05/2026.00 e documentos no SEI 2026.013453.</t>
  </si>
  <si>
    <t>FATURA   869937005/2026</t>
  </si>
  <si>
    <t>1170/2026</t>
  </si>
  <si>
    <t>2026.013453</t>
  </si>
  <si>
    <t>Liquidação da NE nº 2026NE0000800 - Referente ao fornecimento de energia elétrica dos Prédios Sede, Anexo Administrativo e Unidade da Belo Horizonte, CA nº 004/2024-MP/PGJ, competência maio/2026, conf. Fatura nº 869937.05/2026.00 e documentos no SEI 2026.013453.</t>
  </si>
  <si>
    <t>1171/2026</t>
  </si>
  <si>
    <t>TELEFONICA BRASIL S.A.</t>
  </si>
  <si>
    <t>Liquidação da NE nº 2026NE0000030 - Ref. a serviços de telefonia móvel pessoal corporativa (SMP), com voz/dados e gestão online das linhas, ref. abr/2026, CA 016/2023-MP/PGJ, 2º TA, NFCom 70739, fatura Vivo conta 0345991343, boleto prorrogado venc. 24/06/2026, SEI 2026.010932.</t>
  </si>
  <si>
    <t>FATURA 0345991343004/2026</t>
  </si>
  <si>
    <t>1172/2026</t>
  </si>
  <si>
    <t>2026.010932</t>
  </si>
  <si>
    <t>Liquidação da NE nº 2026NE0000875 - Ref. a serviços de telefonia móvel pessoal corporativa (SMP), com voz/dados e gestão online das linhas, ref. abr/2026, CA 016/2023-MP/PGJ, 2º TA, NFCom 70739, fatura Vivo conta 0345991343, boleto prorrogado venc. 24/06/2026, SEI 2026.010932.</t>
  </si>
  <si>
    <t>1173/2026</t>
  </si>
  <si>
    <t>Liquidação da NE nº 2026NE0000933 - Ref. a serviços de telefonia móvel pessoal corporativa (SMP), com voz/dados e gestão online das linhas, ref. mai/2026, CA 016/2023-MP/PGJ, 2º TA, NFCom 79122, fatura Vivo conta 0345991343, venc. 17/06/2026, SEI 2026.013207.</t>
  </si>
  <si>
    <t>FATURA 0345991343005/2026</t>
  </si>
  <si>
    <t>1174/2026</t>
  </si>
  <si>
    <t>2026.013207</t>
  </si>
  <si>
    <t>Liquidação da NE nº 2026NE0000875 - Ref. a serviços de telefonia móvel pessoal corporativa (SMP), com voz/dados e gestão online das linhas, ref. mai/2026, CA 016/2023-MP/PGJ, 2º TA, NFCom 79122, fatura Vivo conta 0345991343, venc. 17/06/2026, SEI 2026.013207.</t>
  </si>
  <si>
    <t>1175/2026</t>
  </si>
  <si>
    <t>MACRO SERVICOS CONSERVACAO E LIMPEZA LTDA</t>
  </si>
  <si>
    <t>Liquidação da NE nº 2026NE0000802 - Ref. aos serviços continuados de limpeza, conservação e higienização nas Promotorias de Justiça do interior do AM, com mão de obra, insumos, materiais, ferramentas e equipamentos, , CA nº 019/2025-MP/PGJ, competência maio/2026, NF nº 194 e SEI 2026.013470.</t>
  </si>
  <si>
    <t>194/2026</t>
  </si>
  <si>
    <t>1178/2026</t>
  </si>
  <si>
    <t>2026.013470</t>
  </si>
  <si>
    <t>Liquidação da NE nº 2026NE0000827 - Ref. a repactuação de janeiro a maio/2026 dos serviços continuados de limpeza, conservação e higienização nas Promotorias de Justiça do interior do AM, CA nº 019/2025-MP/PGJ e 1º TA, NF nº 195 e  SEI 2026.013470.</t>
  </si>
  <si>
    <t>195/2026</t>
  </si>
  <si>
    <t>1179/2026</t>
  </si>
  <si>
    <t>COMPANHIA DE SANEAMENTO DO AMAZONAS S/A</t>
  </si>
  <si>
    <t>Liquidação da NE nº 2026NE0000032 - Ref. ao fornecimento de água potável à PJ de Careiro da Várzea, ref. Maio/2026, fatura n.º 7233445298391, CA 006/2022-MPAM/PGJ, 1º TA e SEI 2026.013333.</t>
  </si>
  <si>
    <t>FATURA 7233445298391005/2026</t>
  </si>
  <si>
    <t>1187/2026</t>
  </si>
  <si>
    <t>2026.013333</t>
  </si>
  <si>
    <t>Liquidação da NE nº 2026NE0000032 - Ref. ao fornecimento de água potável à PJ de Codajás, ref. Maio/2026, fatura n.º 7233445298656, CA 006/2022-MPAM/PGJ, 1º TA e SEI 2026.013333.</t>
  </si>
  <si>
    <t>FATURA 7233445298656005/2026</t>
  </si>
  <si>
    <t>1189/2026</t>
  </si>
  <si>
    <t>Liquidação da NE nº 2026NE0000032 - Ref. ao fornecimento de água potável à PJ de Autazes, ref. Maio/2026, fatura n.º 7233445298276, CA 006/2022-MPAM/PGJ, 1º TA e SEI 2026.013333.</t>
  </si>
  <si>
    <t>FATURA 7233445298276005/2026</t>
  </si>
  <si>
    <t>1190/2026</t>
  </si>
  <si>
    <t>Liquidação da NE nº 2026NE0000032 - Ref. ao fornecimento de água potável à PJ de Carauari, ref. Maio/2026, fatura n.º 7233445290760, CA 006/2022-MPAM/PGJ, 1º TA e SEI 2026.013333.</t>
  </si>
  <si>
    <t>FATURA 7233445290760005/2026</t>
  </si>
  <si>
    <t>1191/2026</t>
  </si>
  <si>
    <t>Liquidação da NE nº 2026NE0000032 - Ref. ao fornecimento de água potável à PJ de Juruá, ref. Maio/2026, fatura n.º 7233445298193, CA 006/2022-MPAM/PGJ, 1º TA e SEI 2026.013333.</t>
  </si>
  <si>
    <t>FATURA 7233445298193005/2026</t>
  </si>
  <si>
    <t>1192/2026</t>
  </si>
  <si>
    <t>VR BENEFICIOS E SERVICOS DE PROCESSAMENTO S.A</t>
  </si>
  <si>
    <t>Liquidação da NE nº 2026NE0000821 - Ref. a prestação de serviço do sistema informatizado de registro e controle de ponto eletrônico, em ambiente web, para a Procuradoria-Geral de Justiça (CA 008/2025 - MP/PGJ - 1ºT.A.). NF-nº 128236, competência de MAIO/2026 e demais documentos no SEI 2026.013457.</t>
  </si>
  <si>
    <t>128236/2026</t>
  </si>
  <si>
    <t>1194/2026</t>
  </si>
  <si>
    <t>2026.013457</t>
  </si>
  <si>
    <t>Liquidação da NE nº 2026NE0000032 - Ref. ao fornecimento de água potável à PJ de Tabatinga, ref. Maio/2026, fatura n.º 7233445294309, CA 006/2022-MPAM/PGJ, 1º TA e SEI 2026.013333.</t>
  </si>
  <si>
    <t>FATURA 7233445294309005/2026</t>
  </si>
  <si>
    <t>1196/2026</t>
  </si>
  <si>
    <t>Liquidação da NE nº 2025NE0000054 - Ref. serviços de fornecimento de água potável a sede da PGJ-AM Itacoatiara (CA 005/2022-MP/PGJ) relativo a Junho/2026, conforme FATURA nº 23074-06/2026 e documentos no SEI 2026.014351.</t>
  </si>
  <si>
    <t>FATURA 23074006/2026</t>
  </si>
  <si>
    <t>1197/2026</t>
  </si>
  <si>
    <t>2026.014351</t>
  </si>
  <si>
    <t>PREVILEMOS LTDA - ADMINISTRADORA E CORRETORA DE SEGUROS</t>
  </si>
  <si>
    <t>Liquidação da NE nº 2025NE0001775 - Ref. seguro coletivo contra acidentes pessoais de Residentes Jurídicos/estagiários, CC nº 007/2023-MP/PGJ – 2º TA, Fatura nº 33, período 01/05/2026 a 01/06/2026, conf. docs. SEI 2026.013648.</t>
  </si>
  <si>
    <t>FATURA  0033005/2026</t>
  </si>
  <si>
    <t>1198/2026</t>
  </si>
  <si>
    <t>2026.013648</t>
  </si>
  <si>
    <t>Liquidação da NE nº 2026NE0000015 - Ref. a prestação de serviço de sustentação (019/2021 - MP/PGJ), no período de FEVEREIRO/2026 conf. NF-nº 2096 e demais documentos contidos no SEI 2026.009295.</t>
  </si>
  <si>
    <t>2096/2026</t>
  </si>
  <si>
    <t>1199/2026</t>
  </si>
  <si>
    <t>2026.009295</t>
  </si>
  <si>
    <t>MANAUS AMBIENTAL S A</t>
  </si>
  <si>
    <t>Liquidação da NE nº 2026NE0000008 - Ref. fornecimento de água e esgotamento sanitário, Carta-Contrato nº 006/2023-MP/PGJ e 1º Termo Aditivo, fatura agrupada nº 1804169/2026, competência maio/2026, conforme documentos no SEI 2026.014218.</t>
  </si>
  <si>
    <t>FATURA 1804169005/2026</t>
  </si>
  <si>
    <t>1200/2026</t>
  </si>
  <si>
    <t>2026.014218</t>
  </si>
  <si>
    <t>Liquidação da NE nº 2026NE0000595 - Ref. fornecimento de água e esgotamento sanitário, Carta-Contrato nº 006/2023-MP/PGJ e 1º Termo Aditivo, fatura agrupada nº 1804169/2026, competência maio/2026, conforme documentos no SEI 2026.014218.</t>
  </si>
  <si>
    <t>1201/2026</t>
  </si>
  <si>
    <t>Liquidação da NE nº 2026NE0000013 - Referente à prestação de serviços sobre a infraestrutura do sistema SAJ/MPAM, competência Março/2026, conforme Contrato nº 019/2021-MP/PGJ, 4º Termo Aditivo, Nota Fiscal nº 2461 e documentos constantes no SEI 2026.012602.</t>
  </si>
  <si>
    <t>2461/2026</t>
  </si>
  <si>
    <t>1207/2026</t>
  </si>
  <si>
    <t>2026.012602</t>
  </si>
  <si>
    <t>Liquidação da NE nº 2026NE0000052 - Ref. serviço de fornecimento de energia elétrica na unidade consumidora nº 2472448-3 (Beruri/AM) relativo a Junho/2026, conforme Nota Fiscal nº 117470655 e documentos no SEI 2026.014149.</t>
  </si>
  <si>
    <t>117470655006/2026</t>
  </si>
  <si>
    <t>1208/2026</t>
  </si>
  <si>
    <t>2026.014149</t>
  </si>
  <si>
    <t>MASTER DESENVOLVIMENTO LTDA</t>
  </si>
  <si>
    <t>Liquidação da NE nº 2026NE0000149 - Ref. à prestação de serviços de apoio administrativo na área de cerimonial, com 3 postos de cerimonialistas, CA 004/2026-MP/PGJ, NFSe 27, competência maio/2026, conf. docs do PI-SEI 2026.013804.</t>
  </si>
  <si>
    <t>27/2026</t>
  </si>
  <si>
    <t>1209/2026</t>
  </si>
  <si>
    <t>2026.013804</t>
  </si>
  <si>
    <t>ALFAMA COM E SERVIÇOS LTDA</t>
  </si>
  <si>
    <t>Liquidação da NE nº 2026NE0000804 - Ref.  Prestação dos serviços continuados de desinsetização, desratização, descupinização e desalojamento de pombos e morcegos. Os serviços serão executados nas dependências dos imóveis da Procuradoria-Geral de Justiça no Amazonas, na Capital e Interior, relativo a Maio/2026 conforme NF-e n° 412 e documentos no SEI 2026.013699 .</t>
  </si>
  <si>
    <t>412/2026</t>
  </si>
  <si>
    <t>1224/2026</t>
  </si>
  <si>
    <t>2026.013699</t>
  </si>
  <si>
    <t xml:space="preserve"> PLUXEE BENEFICIOS BRASIL S.A.</t>
  </si>
  <si>
    <t>Liquidação da NE nº 2026NE0000994 - Ref. à prestação de serviço de administração, gerenciamento e fornecimento de vale-alimentação no mês de Junho/2026, conf. NF nº 08135825 e demais documentos no processo SEI 2026.014724.</t>
  </si>
  <si>
    <t>08135825/2026</t>
  </si>
  <si>
    <t>1234/2026</t>
  </si>
  <si>
    <t>2026.014724</t>
  </si>
  <si>
    <t>Liquidação da NE nº 2026NE0000060 - Ref. fornecimento de 800 garrafões de água mineral potável, sem gás, em vasilhames de 20L, para atender unidades do MPAM em Manaus, conforme Contrato 022/2023-MP/PGJ, 3º Termo Aditivo, NF 1186, competência junho/2026, SEI 2026.014775.</t>
  </si>
  <si>
    <t>1186/2026</t>
  </si>
  <si>
    <t>1236/2026</t>
  </si>
  <si>
    <t>2026.014775</t>
  </si>
  <si>
    <t>Liquidação da NE nº 2026NE0000792 - Ref. fornecimento de 800 garrafões de água mineral potável, sem gás, em vasilhames de 20L, para atender unidades do MPAM em Manaus, conforme Contrato 022/2023-MP/PGJ, 3º Termo Aditivo, NF 1186, competência junho/2026, SEI 2026.014775.</t>
  </si>
  <si>
    <t>1237/2026</t>
  </si>
  <si>
    <t>Liquidação da NE 2026NE0000525 - Ref. a prestação de serviço de coquetel para 200 pessoas, durante a “Homenagem para Mulheres do Judiciário Amazonense”, mediante adesão à Ata RP nº 024/2024/TJAM, conf. NFSe nº 123, NE e docs. no SEI 2026.014209.</t>
  </si>
  <si>
    <t>123/2026</t>
  </si>
  <si>
    <t>1238/2026</t>
  </si>
  <si>
    <t>2026.014209</t>
  </si>
  <si>
    <t>Liquidação da NE nº 2026NE0000595 - Ref. fornecimento de água e esgotamento sanitário, Carta-Contrato nº 006/2023-MP/PGJ, fatura agrupada nº 1983929/2025, competência julho/2025, conforme documentos constantes do SEI nº 2025.018519.</t>
  </si>
  <si>
    <t>FATURA 1983929007/2025</t>
  </si>
  <si>
    <t>1239/2026</t>
  </si>
  <si>
    <t>2025.018519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</si>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</sst>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&quot;R$&quot;\ #,##0.00"/>
    <numFmt numFmtId="169" formatCode="_-[$R$-416]\ * #,##0.00_-;\-[$R$-416]\ * #,##0.00_-;_-[$R$-416]\ * &quot;-&quot;??_-;_-@_-"/>
  </numFmts>
  <fonts count="1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7" fontId="1" fillId="0" borderId="0" applyBorder="0" applyProtection="0"/>
    <xf numFmtId="0" fontId="9" fillId="0" borderId="0" applyBorder="0" applyProtection="0"/>
    <xf numFmtId="0" fontId="2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/>
    </xf>
    <xf numFmtId="0" fontId="5" fillId="0" borderId="1" xfId="3" applyFont="1" applyBorder="1" applyAlignment="1">
      <alignment horizontal="left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 applyProtection="1">
      <alignment wrapText="1"/>
    </xf>
    <xf numFmtId="0" fontId="9" fillId="0" borderId="2" xfId="2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7" fontId="8" fillId="0" borderId="2" xfId="1" applyFont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9" fillId="0" borderId="2" xfId="2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2" applyFont="1" applyBorder="1" applyAlignment="1">
      <alignment wrapText="1"/>
    </xf>
    <xf numFmtId="167" fontId="8" fillId="0" borderId="2" xfId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167" fontId="8" fillId="0" borderId="2" xfId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/>
    <xf numFmtId="0" fontId="9" fillId="0" borderId="2" xfId="2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/>
    </xf>
    <xf numFmtId="167" fontId="8" fillId="0" borderId="2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8" fontId="8" fillId="0" borderId="2" xfId="0" applyNumberFormat="1" applyFont="1" applyBorder="1" applyAlignment="1">
      <alignment horizontal="center" vertical="center" wrapText="1"/>
    </xf>
    <xf numFmtId="0" fontId="9" fillId="0" borderId="3" xfId="2" applyBorder="1" applyAlignment="1">
      <alignment horizontal="center" vertical="center"/>
    </xf>
    <xf numFmtId="0" fontId="9" fillId="0" borderId="3" xfId="2" applyBorder="1" applyAlignment="1">
      <alignment horizontal="center" vertical="center" wrapText="1"/>
    </xf>
    <xf numFmtId="169" fontId="8" fillId="0" borderId="2" xfId="1" applyNumberFormat="1" applyFont="1" applyBorder="1" applyAlignment="1">
      <alignment horizontal="right" vertical="center" wrapText="1"/>
    </xf>
    <xf numFmtId="0" fontId="9" fillId="0" borderId="0" xfId="2" applyAlignment="1">
      <alignment wrapText="1"/>
    </xf>
    <xf numFmtId="0" fontId="9" fillId="0" borderId="0" xfId="2" applyAlignment="1">
      <alignment horizontal="center" vertical="center"/>
    </xf>
    <xf numFmtId="0" fontId="8" fillId="0" borderId="2" xfId="4" applyFont="1" applyBorder="1" applyAlignment="1">
      <alignment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</cellXfs>
  <cellStyles count="5">
    <cellStyle name="Hiperlink" xfId="2" builtinId="8"/>
    <cellStyle name="Hyperlink" xfId="4" xr:uid="{A6B9E574-C31D-4ADA-8016-14BCCFB3C74C}"/>
    <cellStyle name="Moeda" xfId="1" builtinId="4"/>
    <cellStyle name="Normal" xfId="0" builtinId="0"/>
    <cellStyle name="Normal 2" xfId="3" xr:uid="{02A57F89-78F5-4E11-8C73-080D38FA72B6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8B9BAF47-9963-4123-AECF-133C9B80209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5708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6.%20Junho/6.ORDEM_CRONOL&#211;GICA_%20DE_%20PAGAMENTOS_JUNHO.xlsx" TargetMode="External"/><Relationship Id="rId1" Type="http://schemas.openxmlformats.org/officeDocument/2006/relationships/externalLinkPath" Target="6.ORDEM_CRONOL&#211;GICA_%20DE_%20PAGAMENTOS_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M2" t="str">
            <v>JUNHO/2026</v>
          </cell>
        </row>
        <row r="27">
          <cell r="A27" t="str">
            <v>Data da última atualização: 01/07/2026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pam.mp.br/images-j5/DOF/2026/TRANSPARENCIA/Ordem%20Cronologica/Junho/Servicos/NFS_1975_2026_SOFTPLAN_LTDA.pdf" TargetMode="External"/><Relationship Id="rId117" Type="http://schemas.openxmlformats.org/officeDocument/2006/relationships/hyperlink" Target="https://www.mpam.mp.br/images-j5/DCCON/2026/CONTRATOS/CT%20022-2026.pdf" TargetMode="External"/><Relationship Id="rId21" Type="http://schemas.openxmlformats.org/officeDocument/2006/relationships/hyperlink" Target="https://www.mpam.mp.br/images-j5/DOF/2026/TRANSPARENCIA/Ordem%20Cronologica/Junho/Servicos/NFS_202125_2026_PRIME_LTDA.pdf" TargetMode="External"/><Relationship Id="rId42" Type="http://schemas.openxmlformats.org/officeDocument/2006/relationships/hyperlink" Target="https://www.mpam.mp.br/images/CT_018-2025_6c360.pdf" TargetMode="External"/><Relationship Id="rId47" Type="http://schemas.openxmlformats.org/officeDocument/2006/relationships/hyperlink" Target="https://www.mpam.mp.br/images/CT_18-2023_-MP-PGJ_367f2.pdf" TargetMode="External"/><Relationship Id="rId63" Type="http://schemas.openxmlformats.org/officeDocument/2006/relationships/hyperlink" Target="https://www.mpam.mp.br/images-j5/DOF/2026/TRANSPARENCIA/Ordem%20Cronologica/Junho/Servicos/FATURA_0345991343004_2026_TELEFONICA_BRASIL.pdf" TargetMode="External"/><Relationship Id="rId68" Type="http://schemas.openxmlformats.org/officeDocument/2006/relationships/hyperlink" Target="https://www.mpam.mp.br/images-j5/DOF/2026/TRANSPARENCIA/Ordem%20Cronologica/Junho/Servicos/NFS_58739_2026_MODULO_LTDA.pdf" TargetMode="External"/><Relationship Id="rId84" Type="http://schemas.openxmlformats.org/officeDocument/2006/relationships/hyperlink" Target="https://www.mpam.mp.br/images/CCT_06-2022_-_MP-PGJ_b19f3.pdf" TargetMode="External"/><Relationship Id="rId89" Type="http://schemas.openxmlformats.org/officeDocument/2006/relationships/hyperlink" Target="https://www.mpam.mp.br/images-j5/DOF/2026/TRANSPARENCIA/Ordem%20Cronologica/Junho/Servicos/FATURA_7233445298276005_2026_COSAMA_AUTAZES.pdf" TargetMode="External"/><Relationship Id="rId112" Type="http://schemas.openxmlformats.org/officeDocument/2006/relationships/hyperlink" Target="https://www.mpam.mp.br/images-j5/DOF/2026/TRANSPARENCIA/Ordem%20Cronologica/Junho/Servicos/NFS_08135825_2026_PLUXEE_BRASIL.pdf" TargetMode="External"/><Relationship Id="rId16" Type="http://schemas.openxmlformats.org/officeDocument/2006/relationships/hyperlink" Target="https://www.mpam.mp.br/images/CT_18-2023_-MP-PGJ_367f2.pdf" TargetMode="External"/><Relationship Id="rId107" Type="http://schemas.openxmlformats.org/officeDocument/2006/relationships/hyperlink" Target="https://www.mpam.mp.br/images-j5/DOF/2026/TRANSPARENCIA/Ordem%20Cronologica/Junho/Servicos/NFS_2461_2026_SOFTPLAN.pdf" TargetMode="External"/><Relationship Id="rId11" Type="http://schemas.openxmlformats.org/officeDocument/2006/relationships/hyperlink" Target="https://www.mpam.mp.br/images-j5/DOF/2026/TRANSPARENCIA/Ordem%20Cronologica/Junho/Servicos/NFS_108_2026_CONTEMPORANEO_LTDA.pdf" TargetMode="External"/><Relationship Id="rId32" Type="http://schemas.openxmlformats.org/officeDocument/2006/relationships/hyperlink" Target="https://www.mpam.mp.br/images/CT_19-2024_-_MP-PGJ_419d8.pdf" TargetMode="External"/><Relationship Id="rId37" Type="http://schemas.openxmlformats.org/officeDocument/2006/relationships/hyperlink" Target="https://www.mpam.mp.br/images-j5/DOF/2026/TRANSPARENCIA/Ordem%20Cronologica/Junho/Servicos/NFS_0313558_2026_LINK_CARD.pdf" TargetMode="External"/><Relationship Id="rId53" Type="http://schemas.openxmlformats.org/officeDocument/2006/relationships/hyperlink" Target="https://www.mpam.mp.br/images-j5/DCCON/2026/CONTRATOS/CT%20015-2026.pdf" TargetMode="External"/><Relationship Id="rId58" Type="http://schemas.openxmlformats.org/officeDocument/2006/relationships/hyperlink" Target="https://www.mpam.mp.br/images/CT_16-2023_-_MP-PGJ_8a82c.pdf" TargetMode="External"/><Relationship Id="rId74" Type="http://schemas.openxmlformats.org/officeDocument/2006/relationships/hyperlink" Target="https://www.mpam.mp.br/images-j5/DOF/2026/TRANSPARENCIA/Ordem%20Cronologica/Junho/Servicos/NFS_1473_2026_GIBBOR_LTDA.pdf" TargetMode="External"/><Relationship Id="rId79" Type="http://schemas.openxmlformats.org/officeDocument/2006/relationships/hyperlink" Target="https://www.mpam.mp.br/images/CT_019-2025_e6af8.pdf" TargetMode="External"/><Relationship Id="rId102" Type="http://schemas.openxmlformats.org/officeDocument/2006/relationships/hyperlink" Target="https://www.mpam.mp.br/images-j5/DOF/2026/TRANSPARENCIA/Ordem%20Cronologica/Junho/Servicos/FATURA_1804169005_2026_MANAUS_AMBIENTAL.pdf" TargetMode="External"/><Relationship Id="rId5" Type="http://schemas.openxmlformats.org/officeDocument/2006/relationships/hyperlink" Target="https://www.mpam.mp.br/images/CT_22-2023_-_MP-PGJ_e60b0.pdf" TargetMode="External"/><Relationship Id="rId90" Type="http://schemas.openxmlformats.org/officeDocument/2006/relationships/hyperlink" Target="https://www.mpam.mp.br/images-j5/DOF/2026/TRANSPARENCIA/Ordem%20Cronologica/Junho/Servicos/FATURA_7233445290760005_2026_COSAMA_CARAUARI.pdf" TargetMode="External"/><Relationship Id="rId95" Type="http://schemas.openxmlformats.org/officeDocument/2006/relationships/hyperlink" Target="https://www.mpam.mp.br/images-j5/DOF/2026/TRANSPARENCIA/Ordem%20Cronologica/Junho/Servicos/FATURA_23074006_2026_SAAE_ITACOATIARA.pdf" TargetMode="External"/><Relationship Id="rId22" Type="http://schemas.openxmlformats.org/officeDocument/2006/relationships/hyperlink" Target="https://www.mpam.mp.br/images-j5/DOF/2026/TRANSPARENCIA/Ordem%20Cronologica/Junho/Servicos/NFS_202125_2026_PRIME_LTDA.pdf" TargetMode="External"/><Relationship Id="rId27" Type="http://schemas.openxmlformats.org/officeDocument/2006/relationships/hyperlink" Target="https://www.mpam.mp.br/images-j5/DOF/2026/TRANSPARENCIA/Ordem%20Cronologica/Junho/Servicos/NFS_1976_2026_SOFTPLAN_LTDA.pdf" TargetMode="External"/><Relationship Id="rId43" Type="http://schemas.openxmlformats.org/officeDocument/2006/relationships/hyperlink" Target="https://www.mpam.mp.br/images-j5/DOF/2026/TRANSPARENCIA/Ordem%20Cronologica/Junho/Servicos/NFS_564_2026_JF_ENGENHARIA.pdf" TargetMode="External"/><Relationship Id="rId48" Type="http://schemas.openxmlformats.org/officeDocument/2006/relationships/hyperlink" Target="https://www.mpam.mp.br/images/CT_08-2024_-_MP-PGJ_976bb.pdf" TargetMode="External"/><Relationship Id="rId64" Type="http://schemas.openxmlformats.org/officeDocument/2006/relationships/hyperlink" Target="https://www.mpam.mp.br/images-j5/DOF/2026/TRANSPARENCIA/Ordem%20Cronologica/Junho/Servicos/FATURA_0345991343004_2026_TELEFONICA_BRASIL.pdf" TargetMode="External"/><Relationship Id="rId69" Type="http://schemas.openxmlformats.org/officeDocument/2006/relationships/hyperlink" Target="https://www.mpam.mp.br/images-j5/DOF/2026/TRANSPARENCIA/Ordem%20Cronologica/Junho/Servicos/NFS_482_2026_CASA_NOVA_LTDA.pdf" TargetMode="External"/><Relationship Id="rId113" Type="http://schemas.openxmlformats.org/officeDocument/2006/relationships/hyperlink" Target="https://www.mpam.mp.br/images-j5/DOF/2026/TRANSPARENCIA/Ordem%20Cronologica/Junho/Servicos/NFS_1186_2026_F_ALVES_LTDA.pdf" TargetMode="External"/><Relationship Id="rId118" Type="http://schemas.openxmlformats.org/officeDocument/2006/relationships/hyperlink" Target="https://www.mpam.mp.br/images-j5/DOF/2026/TRANSPARENCIA/Ordem%20Cronologica/Junho/Servicos/NFS_123_2026_CONTEMPORANEO_LTDA.pdf" TargetMode="External"/><Relationship Id="rId80" Type="http://schemas.openxmlformats.org/officeDocument/2006/relationships/hyperlink" Target="https://www.mpam.mp.br/images/CCT_06-2022_-_MP-PGJ_b19f3.pdf" TargetMode="External"/><Relationship Id="rId85" Type="http://schemas.openxmlformats.org/officeDocument/2006/relationships/hyperlink" Target="https://www.mpam.mp.br/images/CCT_06-2022_-_MP-PGJ_b19f3.pdf" TargetMode="External"/><Relationship Id="rId12" Type="http://schemas.openxmlformats.org/officeDocument/2006/relationships/hyperlink" Target="https://www.mpam.mp.br/images-j5/DOF/2026/TRANSPARENCIA/Ordem%20Cronologica/Junho/Servicos/NFS_748795_2026_ALELO.pdf" TargetMode="External"/><Relationship Id="rId17" Type="http://schemas.openxmlformats.org/officeDocument/2006/relationships/hyperlink" Target="https://www.mpam.mp.br/images-j5/DOF/2026/TRANSPARENCIA/Ordem%20Cronologica/Junho/Servicos/NFS_1479_2026_GIBBOR.pdf" TargetMode="External"/><Relationship Id="rId33" Type="http://schemas.openxmlformats.org/officeDocument/2006/relationships/hyperlink" Target="https://www.mpam.mp.br/images-j5/DOF/2026/TRANSPARENCIA/Ordem%20Cronologica/Junho/Bens/NFS_999_2026_2KS_LTDA.pdf" TargetMode="External"/><Relationship Id="rId38" Type="http://schemas.openxmlformats.org/officeDocument/2006/relationships/hyperlink" Target="https://www.mpam.mp.br/images/CT_17-2024_-_MP-PGJ_5fa2a.pdf" TargetMode="External"/><Relationship Id="rId59" Type="http://schemas.openxmlformats.org/officeDocument/2006/relationships/hyperlink" Target="https://www.mpam.mp.br/images/CT_16-2023_-_MP-PGJ_8a82c.pdf" TargetMode="External"/><Relationship Id="rId103" Type="http://schemas.openxmlformats.org/officeDocument/2006/relationships/hyperlink" Target="https://www.mpam.mp.br/images-j5/DOF/2026/TRANSPARENCIA/Ordem%20Cronologica/Junho/Servicos/FATURA_1804169005_2026_MANAUS_AMBIENTAL.pdf" TargetMode="External"/><Relationship Id="rId108" Type="http://schemas.openxmlformats.org/officeDocument/2006/relationships/hyperlink" Target="https://www.mpam.mp.br/images-j5/DOF/2026/TRANSPARENCIA/Ordem%20Cronologica/Junho/Servicos/NFS_117470655006_2026_AMBAR_ENERGIA_AMAZONAS.pdf" TargetMode="External"/><Relationship Id="rId54" Type="http://schemas.openxmlformats.org/officeDocument/2006/relationships/hyperlink" Target="https://www.mpam.mp.br/images/CT_04-2024_-_MP-PGJ_9c22c.pdf" TargetMode="External"/><Relationship Id="rId70" Type="http://schemas.openxmlformats.org/officeDocument/2006/relationships/hyperlink" Target="https://www.mpam.mp.br/images-j5/DOF/2026/TRANSPARENCIA/Ordem%20Cronologica/Junho/Servicos/NFS_482_2026_CASA_NOVA_LTDA.pdf" TargetMode="External"/><Relationship Id="rId75" Type="http://schemas.openxmlformats.org/officeDocument/2006/relationships/hyperlink" Target="https://www.mpam.mp.br/images-j5/DOF/2026/TRANSPARENCIA/Ordem%20Cronologica/Junho/Servicos/MEMORANDO_131_2026.pdf" TargetMode="External"/><Relationship Id="rId91" Type="http://schemas.openxmlformats.org/officeDocument/2006/relationships/hyperlink" Target="https://www.mpam.mp.br/images-j5/DOF/2026/TRANSPARENCIA/Ordem%20Cronologica/Junho/Servicos/FATURA_7233445298193005_2026_COSAMA_JURUA.pdf" TargetMode="External"/><Relationship Id="rId96" Type="http://schemas.openxmlformats.org/officeDocument/2006/relationships/hyperlink" Target="https://www.mpam.mp.br/images/Carta_Contrato_n%C2%BA_07-PGJ_-_MP-PGJ_7e36e.pdf" TargetMode="External"/><Relationship Id="rId1" Type="http://schemas.openxmlformats.org/officeDocument/2006/relationships/hyperlink" Target="https://www.mpam.mp.br/images-j5/DOF/2026/TRANSPARENCIA/Ordem%20Cronologica/Junho/Servicos/NFS_315_2026_CLINICA_MASTER.pdf" TargetMode="External"/><Relationship Id="rId6" Type="http://schemas.openxmlformats.org/officeDocument/2006/relationships/hyperlink" Target="https://www.mpam.mp.br/images-j5/DOF/2026/TRANSPARENCIA/Ordem%20Cronologica/Junho/Servicos/NFS_1185_2026_F_ALVES_LTDA.pdf" TargetMode="External"/><Relationship Id="rId23" Type="http://schemas.openxmlformats.org/officeDocument/2006/relationships/hyperlink" Target="https://www.mpam.mp.br/images-j5/DOF/2026/TRANSPARENCIA/Ordem%20Cronologica/Junho/Servicos/NFS_202126_2026_PRIME_LTDA.pdf" TargetMode="External"/><Relationship Id="rId28" Type="http://schemas.openxmlformats.org/officeDocument/2006/relationships/hyperlink" Target="https://www.mpam.mp.br/images-j5/DOF/2026/TRANSPARENCIA/Ordem%20Cronologica/Junho/Bens/NFS_60_2026_G_REFRIGERACAO.pdf" TargetMode="External"/><Relationship Id="rId49" Type="http://schemas.openxmlformats.org/officeDocument/2006/relationships/hyperlink" Target="https://www.mpam.mp.br/images/Contratos/2022/Carta_Contrato/CC_05-2022_MP_-_PGJ_596f4.pdf" TargetMode="External"/><Relationship Id="rId114" Type="http://schemas.openxmlformats.org/officeDocument/2006/relationships/hyperlink" Target="https://www.mpam.mp.br/images-j5/DOF/2026/TRANSPARENCIA/Ordem%20Cronologica/Junho/Servicos/NFS_1186_2026_F_ALVES_LTDA.pdf" TargetMode="External"/><Relationship Id="rId119" Type="http://schemas.openxmlformats.org/officeDocument/2006/relationships/hyperlink" Target="https://www.mpam.mp.br/images-j5/DOF/2026/TRANSPARENCIA/Ordem%20Cronologica/Junho/Servicos/FATURA_1983929007_2025_MANAUS_AMBIENTAL.pdf" TargetMode="External"/><Relationship Id="rId44" Type="http://schemas.openxmlformats.org/officeDocument/2006/relationships/hyperlink" Target="https://www.mpam.mp.br/images-j5/DOF/2026/TRANSPARENCIA/Ordem%20Cronologica/Junho/Servicos/NFS_564_2026_JF_ENGENHARIA.pdf" TargetMode="External"/><Relationship Id="rId60" Type="http://schemas.openxmlformats.org/officeDocument/2006/relationships/hyperlink" Target="https://www.mpam.mp.br/images-j5/DCCON/2026/CONVENIOS%20E%20ACORDOS/TCU%20003-2026%20-%20TJAM.pdf" TargetMode="External"/><Relationship Id="rId65" Type="http://schemas.openxmlformats.org/officeDocument/2006/relationships/hyperlink" Target="https://www.mpam.mp.br/images-j5/DOF/2026/TRANSPARENCIA/Ordem%20Cronologica/Junho/Servicos/FATURA_869937005_2026_AMBAR_ENERGIA.pdf" TargetMode="External"/><Relationship Id="rId81" Type="http://schemas.openxmlformats.org/officeDocument/2006/relationships/hyperlink" Target="https://www.mpam.mp.br/images/CCT_06-2022_-_MP-PGJ_b19f3.pdf" TargetMode="External"/><Relationship Id="rId86" Type="http://schemas.openxmlformats.org/officeDocument/2006/relationships/hyperlink" Target="https://www.mpam.mp.br/images/CT_n%C2%BA_008-2025_-_MP-PGJ_e1a96.pdf" TargetMode="External"/><Relationship Id="rId4" Type="http://schemas.openxmlformats.org/officeDocument/2006/relationships/hyperlink" Target="https://www.mpam.mp.br/images/CT_n.%C2%BA_001-2025_-_MP-PGJ_ca5dd.pdf" TargetMode="External"/><Relationship Id="rId9" Type="http://schemas.openxmlformats.org/officeDocument/2006/relationships/hyperlink" Target="https://www.mpam.mp.br/images/CT_n%C2%BA_012-2021-MP-PGJ_df72d.pdf" TargetMode="External"/><Relationship Id="rId13" Type="http://schemas.openxmlformats.org/officeDocument/2006/relationships/hyperlink" Target="https://www.mpam.mp.br/images/CT_020-2025_b9814.pdf" TargetMode="External"/><Relationship Id="rId18" Type="http://schemas.openxmlformats.org/officeDocument/2006/relationships/hyperlink" Target="https://www.mpam.mp.br/images/CT_07-2023_-_MP-PGJ_fb5b5.pdf" TargetMode="External"/><Relationship Id="rId39" Type="http://schemas.openxmlformats.org/officeDocument/2006/relationships/hyperlink" Target="https://www.mpam.mp.br/images-j5/DOF/2026/TRANSPARENCIA/Ordem%20Cronologica/Junho/Servicos/NFS_141_2026_A_S_PINTO.pdf" TargetMode="External"/><Relationship Id="rId109" Type="http://schemas.openxmlformats.org/officeDocument/2006/relationships/hyperlink" Target="https://www.mpam.mp.br/images-j5/DOF/2026/TRANSPARENCIA/Ordem%20Cronologica/Junho/Servicos/NFS_27_2026_MASTER_DESENVOLVIMENTO_LTDA.pdf" TargetMode="External"/><Relationship Id="rId34" Type="http://schemas.openxmlformats.org/officeDocument/2006/relationships/hyperlink" Target="https://www.mpam.mp.br/images/CT_19-2023_-_MP-PGJ_9ff27.pdf" TargetMode="External"/><Relationship Id="rId50" Type="http://schemas.openxmlformats.org/officeDocument/2006/relationships/hyperlink" Target="https://www.mpam.mp.br/images/CT_n%C2%BA_008-2021-MP-PGJ_077ad.pdf" TargetMode="External"/><Relationship Id="rId55" Type="http://schemas.openxmlformats.org/officeDocument/2006/relationships/hyperlink" Target="https://www.mpam.mp.br/images/CT_04-2024_-_MP-PGJ_9c22c.pdf" TargetMode="External"/><Relationship Id="rId76" Type="http://schemas.openxmlformats.org/officeDocument/2006/relationships/hyperlink" Target="https://www.mpam.mp.br/images-j5/DOF/2026/TRANSPARENCIA/Ordem%20Cronologica/Junho/Servicos/NFS_194_2026_MACRO_SERVICOS.pdf" TargetMode="External"/><Relationship Id="rId97" Type="http://schemas.openxmlformats.org/officeDocument/2006/relationships/hyperlink" Target="https://www.mpam.mp.br/images-j5/DOF/2026/TRANSPARENCIA/Ordem%20Cronologica/Junho/Servicos/FATURA_0033005_2026_PREVILEMOS_LTDA.pdf" TargetMode="External"/><Relationship Id="rId104" Type="http://schemas.openxmlformats.org/officeDocument/2006/relationships/hyperlink" Target="https://www.mpam.mp.br/images/CT_n_019-2021-MP-PGJ_60243.pdf" TargetMode="External"/><Relationship Id="rId120" Type="http://schemas.openxmlformats.org/officeDocument/2006/relationships/hyperlink" Target="https://www.mpam.mp.br/images/Contratos/2023/Carta_Contrato/CCT_n%C2%BA_06-MP-PGJ_2a292.pdf" TargetMode="External"/><Relationship Id="rId7" Type="http://schemas.openxmlformats.org/officeDocument/2006/relationships/hyperlink" Target="https://www.mpam.mp.br/images-j5/DOF/2026/TRANSPARENCIA/Ordem%20Cronologica/Junho/Servicos/NFS_2087_2026_PRODAM.pdf" TargetMode="External"/><Relationship Id="rId71" Type="http://schemas.openxmlformats.org/officeDocument/2006/relationships/hyperlink" Target="https://www.mpam.mp.br/images-j5/DOF/2026/TRANSPARENCIA/Ordem%20Cronologica/Junho/Servicos/FATURA_23074005_2026_SAAE_ITACOATIARA.pdf" TargetMode="External"/><Relationship Id="rId92" Type="http://schemas.openxmlformats.org/officeDocument/2006/relationships/hyperlink" Target="https://www.mpam.mp.br/images-j5/DOF/2026/TRANSPARENCIA/Ordem%20Cronologica/Junho/Servicos/NFS_128236_2026_VR.pdf" TargetMode="External"/><Relationship Id="rId2" Type="http://schemas.openxmlformats.org/officeDocument/2006/relationships/hyperlink" Target="https://www.mpam.mp.br/images-j5/DOF/2026/TRANSPARENCIA/Ordem%20Cronologica/Junho/Servicos/NFS_315_2026_CLINICA_MASTER.pdf" TargetMode="External"/><Relationship Id="rId29" Type="http://schemas.openxmlformats.org/officeDocument/2006/relationships/hyperlink" Target="https://www.mpam.mp.br/images-j5/DOF/2026/TRANSPARENCIA/Ordem%20Cronologica/Junho/Bens/NFS_60_2026_G_REFRIGERACAO.pdf" TargetMode="External"/><Relationship Id="rId24" Type="http://schemas.openxmlformats.org/officeDocument/2006/relationships/hyperlink" Target="https://www.mpam.mp.br/images/CT_n_019-2021-MP-PGJ_60243.pdf" TargetMode="External"/><Relationship Id="rId40" Type="http://schemas.openxmlformats.org/officeDocument/2006/relationships/hyperlink" Target="https://www.mpam.mp.br/images/CT_018-2025_6c360.pdf" TargetMode="External"/><Relationship Id="rId45" Type="http://schemas.openxmlformats.org/officeDocument/2006/relationships/hyperlink" Target="https://www.mpam.mp.br/images-j5/DOF/2026/TRANSPARENCIA/Ordem%20Cronologica/Junho/Servicos/NFS_564_2026_JF_ENGENHARIA.pdf" TargetMode="External"/><Relationship Id="rId66" Type="http://schemas.openxmlformats.org/officeDocument/2006/relationships/hyperlink" Target="https://www.mpam.mp.br/images-j5/DOF/2026/TRANSPARENCIA/Ordem%20Cronologica/Junho/Servicos/FATURA_869937005_2026_AMBAR_ENERGIA.pdf" TargetMode="External"/><Relationship Id="rId87" Type="http://schemas.openxmlformats.org/officeDocument/2006/relationships/hyperlink" Target="https://www.mpam.mp.br/images-j5/DOF/2026/TRANSPARENCIA/Ordem%20Cronologica/Junho/Servicos/FATURA_7233445298391005_2026_COSAMA_CAREIRO_DA_VARZEA.pdf" TargetMode="External"/><Relationship Id="rId110" Type="http://schemas.openxmlformats.org/officeDocument/2006/relationships/hyperlink" Target="https://www.mpam.mp.br/images-j5/DOF/2026/TRANSPARENCIA/Ordem%20Cronologica/Junho/Servicos/NFS_412_2026_ALFAMA_LTDA.pdf" TargetMode="External"/><Relationship Id="rId115" Type="http://schemas.openxmlformats.org/officeDocument/2006/relationships/hyperlink" Target="https://www.mpam.mp.br/images/CT_22-2023_-_MP-PGJ_e60b0.pdf" TargetMode="External"/><Relationship Id="rId61" Type="http://schemas.openxmlformats.org/officeDocument/2006/relationships/hyperlink" Target="https://www.mpam.mp.br/images-j5/DOF/2026/TRANSPARENCIA/Ordem%20Cronologica/Junho/Servicos/FATURA_0345991343005_2026_TELEFONICA_BRASIL.pdf" TargetMode="External"/><Relationship Id="rId82" Type="http://schemas.openxmlformats.org/officeDocument/2006/relationships/hyperlink" Target="https://www.mpam.mp.br/images/CCT_06-2022_-_MP-PGJ_b19f3.pdf" TargetMode="External"/><Relationship Id="rId19" Type="http://schemas.openxmlformats.org/officeDocument/2006/relationships/hyperlink" Target="https://www.mpam.mp.br/images/CT_07-2023_-_MP-PGJ_fb5b5.pdf" TargetMode="External"/><Relationship Id="rId14" Type="http://schemas.openxmlformats.org/officeDocument/2006/relationships/hyperlink" Target="https://www.mpam.mp.br/images/CT_n%C2%BA_035-2021-MP-PGJ_8bef6.pdf" TargetMode="External"/><Relationship Id="rId30" Type="http://schemas.openxmlformats.org/officeDocument/2006/relationships/hyperlink" Target="https://www.mpam.mp.br/images/Contratos/2022/Contrato/CT_25-2022_-_MP-PGJ_8363e.pdf" TargetMode="External"/><Relationship Id="rId35" Type="http://schemas.openxmlformats.org/officeDocument/2006/relationships/hyperlink" Target="https://www.mpam.mp.br/images-j5/DOF/2026/TRANSPARENCIA/Ordem%20Cronologica/Junho/Servicos/FATURA_17306_2026_CERRADO_LTDA.pdf" TargetMode="External"/><Relationship Id="rId56" Type="http://schemas.openxmlformats.org/officeDocument/2006/relationships/hyperlink" Target="https://www.mpam.mp.br/images/CT_16-2023_-_MP-PGJ_8a82c.pdf" TargetMode="External"/><Relationship Id="rId77" Type="http://schemas.openxmlformats.org/officeDocument/2006/relationships/hyperlink" Target="https://www.mpam.mp.br/images-j5/DOF/2026/TRANSPARENCIA/Ordem%20Cronologica/Junho/Servicos/NFS_195_2026_MACRO_SERVICOS.pdf" TargetMode="External"/><Relationship Id="rId100" Type="http://schemas.openxmlformats.org/officeDocument/2006/relationships/hyperlink" Target="https://www.mpam.mp.br/images/Contratos/2023/Carta_Contrato/CCT_n%C2%BA_06-MP-PGJ_2a292.pdf" TargetMode="External"/><Relationship Id="rId105" Type="http://schemas.openxmlformats.org/officeDocument/2006/relationships/hyperlink" Target="https://www.mpam.mp.br/images-j5/DCCON/2026/CONTRATOS/CT%20004-2026.pdf" TargetMode="External"/><Relationship Id="rId8" Type="http://schemas.openxmlformats.org/officeDocument/2006/relationships/hyperlink" Target="https://www.mpam.mp.br/images-j5/DOF/2026/TRANSPARENCIA/Ordem%20Cronologica/Junho/Servicos/NFS_2087_2026_PRODAM.pdf" TargetMode="External"/><Relationship Id="rId51" Type="http://schemas.openxmlformats.org/officeDocument/2006/relationships/hyperlink" Target="https://www.mpam.mp.br/images/CT_n%C2%BA_008-2021-MP-PGJ_077ad.pdf" TargetMode="External"/><Relationship Id="rId72" Type="http://schemas.openxmlformats.org/officeDocument/2006/relationships/hyperlink" Target="https://www.mpam.mp.br/images-j5/DOF/2026/TRANSPARENCIA/Ordem%20Cronologica/Junho/Servicos/NFS_2080_2026_FIOS_LTDA.pdf" TargetMode="External"/><Relationship Id="rId93" Type="http://schemas.openxmlformats.org/officeDocument/2006/relationships/hyperlink" Target="https://www.mpam.mp.br/images-j5/DOF/2026/TRANSPARENCIA/Ordem%20Cronologica/Junho/Servicos/FATURA_7233445294309005_2026_COSAMA_TABATINGA.pdf" TargetMode="External"/><Relationship Id="rId98" Type="http://schemas.openxmlformats.org/officeDocument/2006/relationships/hyperlink" Target="https://www.mpam.mp.br/images/CT_n_019-2021-MP-PGJ_60243.pdf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www.mpam.mp.br/images/CT_n.%C2%BA_001-2025_-_MP-PGJ_ca5dd.pdf" TargetMode="External"/><Relationship Id="rId25" Type="http://schemas.openxmlformats.org/officeDocument/2006/relationships/hyperlink" Target="https://www.mpam.mp.br/images/CT_n_019-2021-MP-PGJ_60243.pdf" TargetMode="External"/><Relationship Id="rId46" Type="http://schemas.openxmlformats.org/officeDocument/2006/relationships/hyperlink" Target="https://www.mpam.mp.br/images/CT_18-2023_-MP-PGJ_367f2.pdf" TargetMode="External"/><Relationship Id="rId67" Type="http://schemas.openxmlformats.org/officeDocument/2006/relationships/hyperlink" Target="https://www.mpam.mp.br/images-j5/DOF/2026/TRANSPARENCIA/Ordem%20Cronologica/Junho/Servicos/NFS_32_2026_CREDENCIAL_LTDA.pdf" TargetMode="External"/><Relationship Id="rId116" Type="http://schemas.openxmlformats.org/officeDocument/2006/relationships/hyperlink" Target="https://www.mpam.mp.br/images/CT_22-2023_-_MP-PGJ_e60b0.pdf" TargetMode="External"/><Relationship Id="rId20" Type="http://schemas.openxmlformats.org/officeDocument/2006/relationships/hyperlink" Target="https://www.mpam.mp.br/images/CT_07-2023_-_MP-PGJ_fb5b5.pdf" TargetMode="External"/><Relationship Id="rId41" Type="http://schemas.openxmlformats.org/officeDocument/2006/relationships/hyperlink" Target="https://www.mpam.mp.br/images/CT_018-2025_6c360.pdf" TargetMode="External"/><Relationship Id="rId62" Type="http://schemas.openxmlformats.org/officeDocument/2006/relationships/hyperlink" Target="https://www.mpam.mp.br/images-j5/DOF/2026/TRANSPARENCIA/Ordem%20Cronologica/Junho/Servicos/FATURA_0345991343005_2026_TELEFONICA_BRASIL.pdf" TargetMode="External"/><Relationship Id="rId83" Type="http://schemas.openxmlformats.org/officeDocument/2006/relationships/hyperlink" Target="https://www.mpam.mp.br/images/CCT_06-2022_-_MP-PGJ_b19f3.pdf" TargetMode="External"/><Relationship Id="rId88" Type="http://schemas.openxmlformats.org/officeDocument/2006/relationships/hyperlink" Target="https://www.mpam.mp.br/images-j5/DOF/2026/TRANSPARENCIA/Ordem%20Cronologica/Junho/Servicos/FATURA_7233445298656005_2026_COSAMA_CODAJAS.pdf" TargetMode="External"/><Relationship Id="rId111" Type="http://schemas.openxmlformats.org/officeDocument/2006/relationships/hyperlink" Target="https://www.mpam.mp.br/images/CT_24-2023_-_MP-PGJ_933fa.pdf" TargetMode="External"/><Relationship Id="rId15" Type="http://schemas.openxmlformats.org/officeDocument/2006/relationships/hyperlink" Target="https://www.mpam.mp.br/images-j5/DOF/2026/TRANSPARENCIA/Ordem%20Cronologica/Junho/Servicos/FATURA_85858_2026_CORREIOS.pdf" TargetMode="External"/><Relationship Id="rId36" Type="http://schemas.openxmlformats.org/officeDocument/2006/relationships/hyperlink" Target="https://www.mpam.mp.br/images/CT_01-2024_-_MP-PGJ_ac2a1.pdf" TargetMode="External"/><Relationship Id="rId57" Type="http://schemas.openxmlformats.org/officeDocument/2006/relationships/hyperlink" Target="https://www.mpam.mp.br/images/CT_16-2023_-_MP-PGJ_8a82c.pdf" TargetMode="External"/><Relationship Id="rId106" Type="http://schemas.openxmlformats.org/officeDocument/2006/relationships/hyperlink" Target="https://www.mpam.mp.br/images/CT_27-2024_-_MP-PGJ_e0a09.pdf" TargetMode="External"/><Relationship Id="rId10" Type="http://schemas.openxmlformats.org/officeDocument/2006/relationships/hyperlink" Target="https://www.mpam.mp.br/images/CT_n%C2%BA_012-2021-MP-PGJ_df72d.pdf" TargetMode="External"/><Relationship Id="rId31" Type="http://schemas.openxmlformats.org/officeDocument/2006/relationships/hyperlink" Target="https://www.mpam.mp.br/images/Contratos/2022/Contrato/CT_25-2022_-_MP-PGJ_8363e.pdf" TargetMode="External"/><Relationship Id="rId52" Type="http://schemas.openxmlformats.org/officeDocument/2006/relationships/hyperlink" Target="https://www.mpam.mp.br/images/CT_15-2023_-_MP-PGJ_777a8.pdf" TargetMode="External"/><Relationship Id="rId73" Type="http://schemas.openxmlformats.org/officeDocument/2006/relationships/hyperlink" Target="https://www.mpam.mp.br/images-j5/DOF/2026/TRANSPARENCIA/Ordem%20Cronologica/Junho/Servicos/NFS_1474_2026_GIBBOR_LTDA.pdf" TargetMode="External"/><Relationship Id="rId78" Type="http://schemas.openxmlformats.org/officeDocument/2006/relationships/hyperlink" Target="https://www.mpam.mp.br/images/CT_019-2025_e6af8.pdf" TargetMode="External"/><Relationship Id="rId94" Type="http://schemas.openxmlformats.org/officeDocument/2006/relationships/hyperlink" Target="https://www.mpam.mp.br/images/Contratos/2022/Carta_Contrato/CC_05-2022_MP_-_PGJ_596f4.pdf" TargetMode="External"/><Relationship Id="rId99" Type="http://schemas.openxmlformats.org/officeDocument/2006/relationships/hyperlink" Target="https://www.mpam.mp.br/images-j5/DOF/2026/TRANSPARENCIA/Ordem%20Cronologica/Junho/Servicos/NFS_2096_2026_SOFTPLAN_LTDA.pdf" TargetMode="External"/><Relationship Id="rId101" Type="http://schemas.openxmlformats.org/officeDocument/2006/relationships/hyperlink" Target="https://www.mpam.mp.br/images/Contratos/2023/Carta_Contrato/CCT_n%C2%BA_06-MP-PGJ_2a292.pdf" TargetMode="External"/><Relationship Id="rId1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A90F-88AE-4336-9A8A-990E42E61916}">
  <dimension ref="A1:N161"/>
  <sheetViews>
    <sheetView tabSelected="1" zoomScale="85" zoomScaleNormal="85" zoomScaleSheetLayoutView="80" workbookViewId="0">
      <selection activeCell="E1" sqref="E1"/>
    </sheetView>
  </sheetViews>
  <sheetFormatPr defaultRowHeight="15"/>
  <cols>
    <col min="1" max="1" width="13.7109375" customWidth="1"/>
    <col min="2" max="2" width="14.7109375" customWidth="1"/>
    <col min="3" max="3" width="19.140625" customWidth="1"/>
    <col min="4" max="4" width="45.28515625" customWidth="1"/>
    <col min="5" max="5" width="29.5703125" style="2" customWidth="1"/>
    <col min="6" max="6" width="22.140625" style="3" customWidth="1"/>
    <col min="7" max="7" width="16.42578125" bestFit="1" customWidth="1"/>
    <col min="8" max="8" width="10.140625" hidden="1" customWidth="1"/>
    <col min="9" max="9" width="14.5703125" hidden="1" customWidth="1"/>
    <col min="10" max="10" width="17" bestFit="1" customWidth="1"/>
    <col min="11" max="11" width="17.42578125" customWidth="1"/>
    <col min="12" max="12" width="15.5703125" customWidth="1"/>
    <col min="13" max="13" width="12.7109375" bestFit="1" customWidth="1"/>
    <col min="14" max="14" width="14.42578125" customWidth="1"/>
    <col min="16" max="16" width="10.85546875" bestFit="1" customWidth="1"/>
    <col min="17" max="17" width="10.5703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 customHeight="1">
      <c r="A2" s="5" t="str">
        <f>[1]Bens!M2</f>
        <v>JUNHO/2026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 customHeight="1">
      <c r="A3" s="6" t="s">
        <v>0</v>
      </c>
      <c r="B3" s="6"/>
      <c r="C3" s="6"/>
      <c r="D3" s="6"/>
      <c r="E3" s="6"/>
      <c r="G3" s="4"/>
      <c r="H3" s="4"/>
      <c r="I3" s="4"/>
      <c r="J3" s="1"/>
    </row>
    <row r="4" spans="1:13" ht="15" customHeight="1"/>
    <row r="5" spans="1:13" ht="18" customHeight="1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 customHeight="1">
      <c r="A6" s="8" t="s">
        <v>2</v>
      </c>
      <c r="B6" s="8" t="s">
        <v>3</v>
      </c>
      <c r="C6" s="9" t="s">
        <v>4</v>
      </c>
      <c r="D6" s="9" t="s">
        <v>5</v>
      </c>
      <c r="E6" s="8" t="s">
        <v>6</v>
      </c>
      <c r="F6" s="8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9" t="s">
        <v>14</v>
      </c>
    </row>
    <row r="7" spans="1:13" s="18" customFormat="1" ht="210">
      <c r="A7" s="11" t="s">
        <v>15</v>
      </c>
      <c r="B7" s="12">
        <v>1</v>
      </c>
      <c r="C7" s="12">
        <v>18422079000104</v>
      </c>
      <c r="D7" s="12" t="s">
        <v>16</v>
      </c>
      <c r="E7" s="13" t="s">
        <v>17</v>
      </c>
      <c r="F7" s="14" t="s">
        <v>18</v>
      </c>
      <c r="G7" s="15">
        <v>46175</v>
      </c>
      <c r="H7" s="16" t="s">
        <v>19</v>
      </c>
      <c r="I7" s="17">
        <v>12000</v>
      </c>
      <c r="J7" s="15">
        <v>46175</v>
      </c>
      <c r="K7" s="12"/>
      <c r="L7" s="17">
        <f>11109.4848+172.36+718.16</f>
        <v>12000.004800000001</v>
      </c>
      <c r="M7" s="16" t="s">
        <v>20</v>
      </c>
    </row>
    <row r="8" spans="1:13" s="18" customFormat="1" ht="210">
      <c r="A8" s="11" t="s">
        <v>15</v>
      </c>
      <c r="B8" s="12">
        <v>2</v>
      </c>
      <c r="C8" s="12">
        <v>18422079000104</v>
      </c>
      <c r="D8" s="12" t="s">
        <v>16</v>
      </c>
      <c r="E8" s="19" t="s">
        <v>21</v>
      </c>
      <c r="F8" s="14" t="s">
        <v>18</v>
      </c>
      <c r="G8" s="15">
        <v>46175</v>
      </c>
      <c r="H8" s="16" t="s">
        <v>22</v>
      </c>
      <c r="I8" s="17">
        <v>2363.25</v>
      </c>
      <c r="J8" s="15">
        <v>46175</v>
      </c>
      <c r="K8" s="12"/>
      <c r="L8" s="17">
        <v>2363.25</v>
      </c>
      <c r="M8" s="16" t="s">
        <v>20</v>
      </c>
    </row>
    <row r="9" spans="1:13" s="18" customFormat="1" ht="165">
      <c r="A9" s="11" t="s">
        <v>15</v>
      </c>
      <c r="B9" s="12">
        <v>3</v>
      </c>
      <c r="C9" s="12">
        <v>27985750000116</v>
      </c>
      <c r="D9" s="12" t="s">
        <v>23</v>
      </c>
      <c r="E9" s="19" t="s">
        <v>24</v>
      </c>
      <c r="F9" s="14" t="s">
        <v>25</v>
      </c>
      <c r="G9" s="15">
        <v>46175</v>
      </c>
      <c r="H9" s="12" t="s">
        <v>26</v>
      </c>
      <c r="I9" s="17">
        <v>5715</v>
      </c>
      <c r="J9" s="15">
        <v>46175</v>
      </c>
      <c r="K9" s="20"/>
      <c r="L9" s="17">
        <v>5715</v>
      </c>
      <c r="M9" s="16" t="s">
        <v>27</v>
      </c>
    </row>
    <row r="10" spans="1:13" s="18" customFormat="1" ht="105">
      <c r="A10" s="11" t="s">
        <v>15</v>
      </c>
      <c r="B10" s="12">
        <v>4</v>
      </c>
      <c r="C10" s="12">
        <v>4407920000180</v>
      </c>
      <c r="D10" s="12" t="s">
        <v>28</v>
      </c>
      <c r="E10" s="19" t="s">
        <v>29</v>
      </c>
      <c r="F10" s="14" t="s">
        <v>30</v>
      </c>
      <c r="G10" s="15">
        <v>46176</v>
      </c>
      <c r="H10" s="16" t="s">
        <v>31</v>
      </c>
      <c r="I10" s="17">
        <v>3395.32</v>
      </c>
      <c r="J10" s="15">
        <v>46183</v>
      </c>
      <c r="K10" s="12"/>
      <c r="L10" s="17">
        <v>3395.32</v>
      </c>
      <c r="M10" s="16" t="s">
        <v>32</v>
      </c>
    </row>
    <row r="11" spans="1:13" s="18" customFormat="1" ht="105">
      <c r="A11" s="11" t="s">
        <v>15</v>
      </c>
      <c r="B11" s="12">
        <v>5</v>
      </c>
      <c r="C11" s="12">
        <v>4407920000180</v>
      </c>
      <c r="D11" s="12" t="s">
        <v>28</v>
      </c>
      <c r="E11" s="19" t="s">
        <v>33</v>
      </c>
      <c r="F11" s="14" t="s">
        <v>30</v>
      </c>
      <c r="G11" s="15">
        <v>46176</v>
      </c>
      <c r="H11" s="16" t="s">
        <v>34</v>
      </c>
      <c r="I11" s="17">
        <v>278.27</v>
      </c>
      <c r="J11" s="15">
        <v>46183</v>
      </c>
      <c r="K11" s="12"/>
      <c r="L11" s="17">
        <v>278.27</v>
      </c>
      <c r="M11" s="16" t="s">
        <v>32</v>
      </c>
    </row>
    <row r="12" spans="1:13" s="18" customFormat="1" ht="165">
      <c r="A12" s="11" t="s">
        <v>15</v>
      </c>
      <c r="B12" s="12">
        <v>6</v>
      </c>
      <c r="C12" s="12">
        <v>9199109000174</v>
      </c>
      <c r="D12" s="12" t="s">
        <v>35</v>
      </c>
      <c r="E12" s="21" t="s">
        <v>36</v>
      </c>
      <c r="F12" s="14" t="s">
        <v>37</v>
      </c>
      <c r="G12" s="15">
        <v>46176</v>
      </c>
      <c r="H12" s="16" t="s">
        <v>38</v>
      </c>
      <c r="I12" s="17">
        <v>4494</v>
      </c>
      <c r="J12" s="15">
        <v>46183</v>
      </c>
      <c r="K12" s="12"/>
      <c r="L12" s="17">
        <f>53.93+224.7+4215.37</f>
        <v>4494</v>
      </c>
      <c r="M12" s="16" t="s">
        <v>39</v>
      </c>
    </row>
    <row r="13" spans="1:13" s="18" customFormat="1" ht="135">
      <c r="A13" s="11" t="s">
        <v>15</v>
      </c>
      <c r="B13" s="12">
        <v>7</v>
      </c>
      <c r="C13" s="12">
        <v>4740876000125</v>
      </c>
      <c r="D13" s="12" t="s">
        <v>40</v>
      </c>
      <c r="E13" s="19" t="s">
        <v>41</v>
      </c>
      <c r="F13" s="14" t="s">
        <v>42</v>
      </c>
      <c r="G13" s="15">
        <v>46184</v>
      </c>
      <c r="H13" s="16" t="s">
        <v>43</v>
      </c>
      <c r="I13" s="22">
        <v>708678.8</v>
      </c>
      <c r="J13" s="15">
        <v>46184</v>
      </c>
      <c r="K13" s="12"/>
      <c r="L13" s="17">
        <v>708678</v>
      </c>
      <c r="M13" s="16" t="s">
        <v>44</v>
      </c>
    </row>
    <row r="14" spans="1:13" s="18" customFormat="1" ht="120">
      <c r="A14" s="11" t="s">
        <v>15</v>
      </c>
      <c r="B14" s="12">
        <v>8</v>
      </c>
      <c r="C14" s="12">
        <v>34028316000375</v>
      </c>
      <c r="D14" s="12" t="s">
        <v>45</v>
      </c>
      <c r="E14" s="19" t="s">
        <v>46</v>
      </c>
      <c r="F14" s="14" t="s">
        <v>47</v>
      </c>
      <c r="G14" s="15">
        <v>46184</v>
      </c>
      <c r="H14" s="16" t="s">
        <v>48</v>
      </c>
      <c r="I14" s="17">
        <v>6152.74</v>
      </c>
      <c r="J14" s="15">
        <v>46185</v>
      </c>
      <c r="K14" s="12"/>
      <c r="L14" s="17">
        <v>6152.74</v>
      </c>
      <c r="M14" s="16" t="s">
        <v>49</v>
      </c>
    </row>
    <row r="15" spans="1:13" s="18" customFormat="1" ht="180">
      <c r="A15" s="11" t="s">
        <v>15</v>
      </c>
      <c r="B15" s="12">
        <v>9</v>
      </c>
      <c r="C15" s="12">
        <v>18876112000176</v>
      </c>
      <c r="D15" s="12" t="s">
        <v>50</v>
      </c>
      <c r="E15" s="19" t="s">
        <v>51</v>
      </c>
      <c r="F15" s="14" t="s">
        <v>52</v>
      </c>
      <c r="G15" s="15">
        <v>46184</v>
      </c>
      <c r="H15" s="16" t="s">
        <v>53</v>
      </c>
      <c r="I15" s="17">
        <v>2552.52</v>
      </c>
      <c r="J15" s="15">
        <v>46185</v>
      </c>
      <c r="K15" s="12"/>
      <c r="L15" s="17">
        <v>2552.52</v>
      </c>
      <c r="M15" s="16" t="s">
        <v>54</v>
      </c>
    </row>
    <row r="16" spans="1:13" s="18" customFormat="1" ht="180">
      <c r="A16" s="11" t="s">
        <v>15</v>
      </c>
      <c r="B16" s="12">
        <v>10</v>
      </c>
      <c r="C16" s="12">
        <v>5340639000130</v>
      </c>
      <c r="D16" s="12" t="s">
        <v>55</v>
      </c>
      <c r="E16" s="19" t="s">
        <v>56</v>
      </c>
      <c r="F16" s="14" t="s">
        <v>57</v>
      </c>
      <c r="G16" s="15">
        <v>46184</v>
      </c>
      <c r="H16" s="16" t="s">
        <v>58</v>
      </c>
      <c r="I16" s="17">
        <v>2638.03</v>
      </c>
      <c r="J16" s="15">
        <v>46185</v>
      </c>
      <c r="K16" s="12"/>
      <c r="L16" s="17">
        <v>2638.03</v>
      </c>
      <c r="M16" s="16" t="s">
        <v>59</v>
      </c>
    </row>
    <row r="17" spans="1:13" s="18" customFormat="1" ht="180">
      <c r="A17" s="11" t="s">
        <v>15</v>
      </c>
      <c r="B17" s="12">
        <v>11</v>
      </c>
      <c r="C17" s="12">
        <v>5340639000130</v>
      </c>
      <c r="D17" s="12" t="s">
        <v>55</v>
      </c>
      <c r="E17" s="19" t="s">
        <v>60</v>
      </c>
      <c r="F17" s="14" t="s">
        <v>57</v>
      </c>
      <c r="G17" s="15">
        <v>46184</v>
      </c>
      <c r="H17" s="16" t="s">
        <v>61</v>
      </c>
      <c r="I17" s="17">
        <v>5997.66</v>
      </c>
      <c r="J17" s="15">
        <v>46185</v>
      </c>
      <c r="K17" s="12"/>
      <c r="L17" s="17">
        <v>5997.66</v>
      </c>
      <c r="M17" s="16" t="s">
        <v>59</v>
      </c>
    </row>
    <row r="18" spans="1:13" s="18" customFormat="1" ht="180">
      <c r="A18" s="11" t="s">
        <v>15</v>
      </c>
      <c r="B18" s="12">
        <v>12</v>
      </c>
      <c r="C18" s="12">
        <v>5340639000130</v>
      </c>
      <c r="D18" s="12" t="s">
        <v>55</v>
      </c>
      <c r="E18" s="19" t="s">
        <v>62</v>
      </c>
      <c r="F18" s="14" t="s">
        <v>63</v>
      </c>
      <c r="G18" s="15">
        <v>46184</v>
      </c>
      <c r="H18" s="12" t="s">
        <v>64</v>
      </c>
      <c r="I18" s="17">
        <v>6470.32</v>
      </c>
      <c r="J18" s="15">
        <v>46185</v>
      </c>
      <c r="K18" s="20"/>
      <c r="L18" s="17">
        <v>6470.32</v>
      </c>
      <c r="M18" s="16" t="s">
        <v>59</v>
      </c>
    </row>
    <row r="19" spans="1:13" s="18" customFormat="1" ht="165">
      <c r="A19" s="11" t="s">
        <v>15</v>
      </c>
      <c r="B19" s="12">
        <v>13</v>
      </c>
      <c r="C19" s="12">
        <v>82845322000104</v>
      </c>
      <c r="D19" s="12" t="s">
        <v>65</v>
      </c>
      <c r="E19" s="19" t="s">
        <v>66</v>
      </c>
      <c r="F19" s="14" t="s">
        <v>67</v>
      </c>
      <c r="G19" s="15">
        <v>46184</v>
      </c>
      <c r="H19" s="16" t="s">
        <v>68</v>
      </c>
      <c r="I19" s="17">
        <v>128091.74</v>
      </c>
      <c r="J19" s="15">
        <v>46185</v>
      </c>
      <c r="K19" s="12"/>
      <c r="L19" s="17">
        <f>6148.4+121943.34</f>
        <v>128091.73999999999</v>
      </c>
      <c r="M19" s="16" t="s">
        <v>69</v>
      </c>
    </row>
    <row r="20" spans="1:13" s="18" customFormat="1" ht="150">
      <c r="A20" s="11" t="s">
        <v>15</v>
      </c>
      <c r="B20" s="12">
        <v>14</v>
      </c>
      <c r="C20" s="12">
        <v>82845322000104</v>
      </c>
      <c r="D20" s="12" t="s">
        <v>65</v>
      </c>
      <c r="E20" s="19" t="s">
        <v>70</v>
      </c>
      <c r="F20" s="14" t="s">
        <v>71</v>
      </c>
      <c r="G20" s="15">
        <v>46184</v>
      </c>
      <c r="H20" s="16" t="s">
        <v>72</v>
      </c>
      <c r="I20" s="17">
        <v>72589.990000000005</v>
      </c>
      <c r="J20" s="15">
        <v>46185</v>
      </c>
      <c r="K20" s="12"/>
      <c r="L20" s="17">
        <f>3484.32+69105.67</f>
        <v>72589.990000000005</v>
      </c>
      <c r="M20" s="16" t="s">
        <v>73</v>
      </c>
    </row>
    <row r="21" spans="1:13" s="18" customFormat="1" ht="165">
      <c r="A21" s="11" t="s">
        <v>15</v>
      </c>
      <c r="B21" s="12">
        <v>15</v>
      </c>
      <c r="C21" s="12">
        <v>2037069000115</v>
      </c>
      <c r="D21" s="12" t="s">
        <v>74</v>
      </c>
      <c r="E21" s="19" t="s">
        <v>75</v>
      </c>
      <c r="F21" s="14" t="s">
        <v>76</v>
      </c>
      <c r="G21" s="15">
        <v>46184</v>
      </c>
      <c r="H21" s="16" t="s">
        <v>77</v>
      </c>
      <c r="I21" s="17">
        <v>25479.09</v>
      </c>
      <c r="J21" s="15">
        <v>46185</v>
      </c>
      <c r="K21" s="12"/>
      <c r="L21" s="17">
        <f>7268.79+792.96+3304+14113.34</f>
        <v>25479.09</v>
      </c>
      <c r="M21" s="16" t="s">
        <v>78</v>
      </c>
    </row>
    <row r="22" spans="1:13" s="18" customFormat="1" ht="165">
      <c r="A22" s="11" t="s">
        <v>15</v>
      </c>
      <c r="B22" s="12">
        <v>16</v>
      </c>
      <c r="C22" s="12">
        <v>2037069000115</v>
      </c>
      <c r="D22" s="12" t="s">
        <v>74</v>
      </c>
      <c r="E22" s="19" t="s">
        <v>79</v>
      </c>
      <c r="F22" s="14" t="s">
        <v>76</v>
      </c>
      <c r="G22" s="15">
        <v>46184</v>
      </c>
      <c r="H22" s="16" t="s">
        <v>80</v>
      </c>
      <c r="I22" s="17">
        <v>40600.83</v>
      </c>
      <c r="J22" s="15">
        <v>46185</v>
      </c>
      <c r="K22" s="12"/>
      <c r="L22" s="17">
        <v>40600.83</v>
      </c>
      <c r="M22" s="16" t="s">
        <v>78</v>
      </c>
    </row>
    <row r="23" spans="1:13" s="26" customFormat="1" ht="135">
      <c r="A23" s="11" t="s">
        <v>15</v>
      </c>
      <c r="B23" s="12">
        <v>17</v>
      </c>
      <c r="C23" s="12">
        <v>27441006000150</v>
      </c>
      <c r="D23" s="12" t="s">
        <v>81</v>
      </c>
      <c r="E23" s="19" t="s">
        <v>82</v>
      </c>
      <c r="F23" s="14" t="s">
        <v>83</v>
      </c>
      <c r="G23" s="15">
        <v>46184</v>
      </c>
      <c r="H23" s="23" t="s">
        <v>84</v>
      </c>
      <c r="I23" s="24">
        <v>3900</v>
      </c>
      <c r="J23" s="15">
        <v>46185</v>
      </c>
      <c r="K23" s="25"/>
      <c r="L23" s="17">
        <v>3900</v>
      </c>
      <c r="M23" s="23" t="s">
        <v>85</v>
      </c>
    </row>
    <row r="24" spans="1:13" s="18" customFormat="1" ht="165">
      <c r="A24" s="11" t="s">
        <v>15</v>
      </c>
      <c r="B24" s="12">
        <v>18</v>
      </c>
      <c r="C24" s="12">
        <v>26722189000110</v>
      </c>
      <c r="D24" s="12" t="s">
        <v>86</v>
      </c>
      <c r="E24" s="19" t="s">
        <v>87</v>
      </c>
      <c r="F24" s="27" t="s">
        <v>88</v>
      </c>
      <c r="G24" s="15">
        <v>46188</v>
      </c>
      <c r="H24" s="16" t="s">
        <v>89</v>
      </c>
      <c r="I24" s="17">
        <v>172091.17</v>
      </c>
      <c r="J24" s="15">
        <v>46189</v>
      </c>
      <c r="K24" s="12"/>
      <c r="L24" s="17">
        <f>1099.96+1381.37+1573.68+48.8+2.38+12.64+9.56+1.62+167961.16</f>
        <v>172091.17</v>
      </c>
      <c r="M24" s="16" t="s">
        <v>90</v>
      </c>
    </row>
    <row r="25" spans="1:13" s="26" customFormat="1" ht="105">
      <c r="A25" s="11" t="s">
        <v>15</v>
      </c>
      <c r="B25" s="12">
        <v>19</v>
      </c>
      <c r="C25" s="12">
        <v>12039966000111</v>
      </c>
      <c r="D25" s="12" t="s">
        <v>91</v>
      </c>
      <c r="E25" s="19" t="s">
        <v>92</v>
      </c>
      <c r="F25" s="14" t="s">
        <v>93</v>
      </c>
      <c r="G25" s="15">
        <v>46188</v>
      </c>
      <c r="H25" s="23" t="s">
        <v>94</v>
      </c>
      <c r="I25" s="24">
        <v>40937.69</v>
      </c>
      <c r="J25" s="15">
        <v>46189</v>
      </c>
      <c r="K25" s="25"/>
      <c r="L25" s="17">
        <v>40937.69</v>
      </c>
      <c r="M25" s="23" t="s">
        <v>95</v>
      </c>
    </row>
    <row r="26" spans="1:13" s="26" customFormat="1" ht="195">
      <c r="A26" s="11" t="s">
        <v>15</v>
      </c>
      <c r="B26" s="12">
        <v>20</v>
      </c>
      <c r="C26" s="12">
        <v>22865751000103</v>
      </c>
      <c r="D26" s="12" t="s">
        <v>96</v>
      </c>
      <c r="E26" s="19" t="s">
        <v>97</v>
      </c>
      <c r="F26" s="14" t="s">
        <v>98</v>
      </c>
      <c r="G26" s="15">
        <v>46188</v>
      </c>
      <c r="H26" s="23" t="s">
        <v>99</v>
      </c>
      <c r="I26" s="24">
        <v>10364.9</v>
      </c>
      <c r="J26" s="15">
        <v>46189</v>
      </c>
      <c r="K26" s="25"/>
      <c r="L26" s="17">
        <f>497.51+9867.39</f>
        <v>10364.9</v>
      </c>
      <c r="M26" s="23" t="s">
        <v>100</v>
      </c>
    </row>
    <row r="27" spans="1:13" s="18" customFormat="1" ht="210">
      <c r="A27" s="11" t="s">
        <v>15</v>
      </c>
      <c r="B27" s="12">
        <v>21</v>
      </c>
      <c r="C27" s="12">
        <v>12891300000197</v>
      </c>
      <c r="D27" s="12" t="s">
        <v>101</v>
      </c>
      <c r="E27" s="19" t="s">
        <v>102</v>
      </c>
      <c r="F27" s="14" t="s">
        <v>103</v>
      </c>
      <c r="G27" s="15">
        <v>46189</v>
      </c>
      <c r="H27" s="16" t="s">
        <v>104</v>
      </c>
      <c r="I27" s="17">
        <v>103313.06</v>
      </c>
      <c r="J27" s="15">
        <v>33771</v>
      </c>
      <c r="K27" s="12"/>
      <c r="L27" s="17">
        <f>35792.92+4890.39+20376.61+42253.14</f>
        <v>103313.06</v>
      </c>
      <c r="M27" s="16" t="s">
        <v>105</v>
      </c>
    </row>
    <row r="28" spans="1:13" s="26" customFormat="1" ht="210">
      <c r="A28" s="11" t="s">
        <v>15</v>
      </c>
      <c r="B28" s="12">
        <v>22</v>
      </c>
      <c r="C28" s="12">
        <v>12891300000197</v>
      </c>
      <c r="D28" s="12" t="s">
        <v>101</v>
      </c>
      <c r="E28" s="19" t="s">
        <v>106</v>
      </c>
      <c r="F28" s="14" t="s">
        <v>103</v>
      </c>
      <c r="G28" s="28">
        <v>46189</v>
      </c>
      <c r="H28" s="23" t="s">
        <v>107</v>
      </c>
      <c r="I28" s="24">
        <v>74164.08</v>
      </c>
      <c r="J28" s="15">
        <v>46189</v>
      </c>
      <c r="K28" s="25"/>
      <c r="L28" s="17">
        <v>74164.08</v>
      </c>
      <c r="M28" s="23" t="s">
        <v>105</v>
      </c>
    </row>
    <row r="29" spans="1:13" s="26" customFormat="1" ht="210">
      <c r="A29" s="11" t="s">
        <v>15</v>
      </c>
      <c r="B29" s="12">
        <v>23</v>
      </c>
      <c r="C29" s="12">
        <v>12891300000197</v>
      </c>
      <c r="D29" s="12" t="s">
        <v>101</v>
      </c>
      <c r="E29" s="19" t="s">
        <v>108</v>
      </c>
      <c r="F29" s="14" t="s">
        <v>103</v>
      </c>
      <c r="G29" s="28">
        <v>46189</v>
      </c>
      <c r="H29" s="23" t="s">
        <v>109</v>
      </c>
      <c r="I29" s="24">
        <v>230055.04000000001</v>
      </c>
      <c r="J29" s="28">
        <v>46189</v>
      </c>
      <c r="K29" s="25"/>
      <c r="L29" s="29">
        <v>230055.04000000001</v>
      </c>
      <c r="M29" s="23" t="s">
        <v>105</v>
      </c>
    </row>
    <row r="30" spans="1:13" s="26" customFormat="1" ht="105">
      <c r="A30" s="11" t="s">
        <v>15</v>
      </c>
      <c r="B30" s="12">
        <v>24</v>
      </c>
      <c r="C30" s="25">
        <v>4301769000109</v>
      </c>
      <c r="D30" s="12" t="s">
        <v>110</v>
      </c>
      <c r="E30" s="19" t="s">
        <v>111</v>
      </c>
      <c r="F30" s="27" t="s">
        <v>112</v>
      </c>
      <c r="G30" s="28">
        <v>46191</v>
      </c>
      <c r="H30" s="23" t="s">
        <v>113</v>
      </c>
      <c r="I30" s="24">
        <v>5757.69</v>
      </c>
      <c r="J30" s="28">
        <v>46192</v>
      </c>
      <c r="K30" s="25"/>
      <c r="L30" s="29">
        <v>5757.69</v>
      </c>
      <c r="M30" s="23" t="s">
        <v>114</v>
      </c>
    </row>
    <row r="31" spans="1:13" s="26" customFormat="1" ht="195">
      <c r="A31" s="11" t="s">
        <v>15</v>
      </c>
      <c r="B31" s="12">
        <v>25</v>
      </c>
      <c r="C31" s="25">
        <v>18876112000176</v>
      </c>
      <c r="D31" s="12" t="s">
        <v>50</v>
      </c>
      <c r="E31" s="19" t="s">
        <v>115</v>
      </c>
      <c r="F31" s="27" t="s">
        <v>116</v>
      </c>
      <c r="G31" s="15">
        <v>46191</v>
      </c>
      <c r="H31" s="23" t="s">
        <v>117</v>
      </c>
      <c r="I31" s="24">
        <v>1276.26</v>
      </c>
      <c r="J31" s="28">
        <v>46192</v>
      </c>
      <c r="K31" s="25"/>
      <c r="L31" s="29">
        <v>1276.26</v>
      </c>
      <c r="M31" s="23" t="s">
        <v>118</v>
      </c>
    </row>
    <row r="32" spans="1:13" s="26" customFormat="1" ht="195">
      <c r="A32" s="11" t="s">
        <v>15</v>
      </c>
      <c r="B32" s="12">
        <v>26</v>
      </c>
      <c r="C32" s="25">
        <v>18876112000176</v>
      </c>
      <c r="D32" s="12" t="s">
        <v>50</v>
      </c>
      <c r="E32" s="19" t="s">
        <v>119</v>
      </c>
      <c r="F32" s="27" t="s">
        <v>120</v>
      </c>
      <c r="G32" s="15">
        <v>46191</v>
      </c>
      <c r="H32" s="23" t="s">
        <v>121</v>
      </c>
      <c r="I32" s="24">
        <v>638.13</v>
      </c>
      <c r="J32" s="28">
        <v>46192</v>
      </c>
      <c r="K32" s="25"/>
      <c r="L32" s="29">
        <v>638.13</v>
      </c>
      <c r="M32" s="23" t="s">
        <v>122</v>
      </c>
    </row>
    <row r="33" spans="1:13" s="26" customFormat="1" ht="165">
      <c r="A33" s="11" t="s">
        <v>15</v>
      </c>
      <c r="B33" s="12">
        <v>27</v>
      </c>
      <c r="C33" s="25">
        <v>25125064000140</v>
      </c>
      <c r="D33" s="12" t="s">
        <v>123</v>
      </c>
      <c r="E33" s="19" t="s">
        <v>124</v>
      </c>
      <c r="F33" s="27" t="s">
        <v>125</v>
      </c>
      <c r="G33" s="15" t="s">
        <v>126</v>
      </c>
      <c r="H33" s="23" t="s">
        <v>127</v>
      </c>
      <c r="I33" s="24">
        <v>11907.79</v>
      </c>
      <c r="J33" s="28">
        <v>46192</v>
      </c>
      <c r="K33" s="25"/>
      <c r="L33" s="29">
        <f>571.57+11336.22</f>
        <v>11907.789999999999</v>
      </c>
      <c r="M33" s="23" t="s">
        <v>128</v>
      </c>
    </row>
    <row r="34" spans="1:13" s="26" customFormat="1" ht="135">
      <c r="A34" s="11" t="s">
        <v>15</v>
      </c>
      <c r="B34" s="12">
        <v>28</v>
      </c>
      <c r="C34" s="12">
        <v>4320180000140</v>
      </c>
      <c r="D34" s="12" t="s">
        <v>129</v>
      </c>
      <c r="E34" s="19" t="s">
        <v>130</v>
      </c>
      <c r="F34" s="27" t="s">
        <v>131</v>
      </c>
      <c r="G34" s="15">
        <v>46191</v>
      </c>
      <c r="H34" s="16" t="s">
        <v>132</v>
      </c>
      <c r="I34" s="17">
        <v>129</v>
      </c>
      <c r="J34" s="15">
        <v>46192</v>
      </c>
      <c r="K34" s="15"/>
      <c r="L34" s="17">
        <v>129</v>
      </c>
      <c r="M34" s="16" t="s">
        <v>133</v>
      </c>
    </row>
    <row r="35" spans="1:13" s="26" customFormat="1" ht="120">
      <c r="A35" s="11" t="s">
        <v>15</v>
      </c>
      <c r="B35" s="12">
        <v>29</v>
      </c>
      <c r="C35" s="12">
        <v>12715889000172</v>
      </c>
      <c r="D35" s="12" t="s">
        <v>134</v>
      </c>
      <c r="E35" s="19" t="s">
        <v>135</v>
      </c>
      <c r="F35" s="27" t="s">
        <v>136</v>
      </c>
      <c r="G35" s="28">
        <v>46191</v>
      </c>
      <c r="H35" s="23" t="s">
        <v>137</v>
      </c>
      <c r="I35" s="24">
        <v>2854.83</v>
      </c>
      <c r="J35" s="28">
        <v>46192</v>
      </c>
      <c r="K35" s="25"/>
      <c r="L35" s="29">
        <f>240.56+2614.27</f>
        <v>2854.83</v>
      </c>
      <c r="M35" s="23" t="s">
        <v>138</v>
      </c>
    </row>
    <row r="36" spans="1:13" s="26" customFormat="1" ht="120">
      <c r="A36" s="11" t="s">
        <v>15</v>
      </c>
      <c r="B36" s="12">
        <v>30</v>
      </c>
      <c r="C36" s="12">
        <v>12715889000172</v>
      </c>
      <c r="D36" s="12" t="s">
        <v>134</v>
      </c>
      <c r="E36" s="19" t="s">
        <v>139</v>
      </c>
      <c r="F36" s="27" t="s">
        <v>136</v>
      </c>
      <c r="G36" s="28">
        <v>46191</v>
      </c>
      <c r="H36" s="23" t="s">
        <v>140</v>
      </c>
      <c r="I36" s="24">
        <v>1956.3</v>
      </c>
      <c r="J36" s="28">
        <v>46192</v>
      </c>
      <c r="K36" s="25"/>
      <c r="L36" s="29">
        <v>1956.3</v>
      </c>
      <c r="M36" s="23" t="s">
        <v>138</v>
      </c>
    </row>
    <row r="37" spans="1:13" s="26" customFormat="1" ht="180">
      <c r="A37" s="11" t="s">
        <v>15</v>
      </c>
      <c r="B37" s="12">
        <v>31</v>
      </c>
      <c r="C37" s="25">
        <v>5926726000173</v>
      </c>
      <c r="D37" s="12" t="s">
        <v>141</v>
      </c>
      <c r="E37" s="19" t="s">
        <v>142</v>
      </c>
      <c r="F37" s="27" t="s">
        <v>143</v>
      </c>
      <c r="G37" s="28">
        <v>46191</v>
      </c>
      <c r="H37" s="23" t="s">
        <v>144</v>
      </c>
      <c r="I37" s="24">
        <v>11859.51</v>
      </c>
      <c r="J37" s="28">
        <v>46192</v>
      </c>
      <c r="K37" s="25"/>
      <c r="L37" s="29">
        <f>569.26+11290.25</f>
        <v>11859.51</v>
      </c>
      <c r="M37" s="23" t="s">
        <v>145</v>
      </c>
    </row>
    <row r="38" spans="1:13" s="26" customFormat="1" ht="150">
      <c r="A38" s="11" t="s">
        <v>15</v>
      </c>
      <c r="B38" s="12">
        <v>32</v>
      </c>
      <c r="C38" s="25">
        <v>5358598000109</v>
      </c>
      <c r="D38" s="30" t="s">
        <v>146</v>
      </c>
      <c r="E38" s="19" t="s">
        <v>147</v>
      </c>
      <c r="F38" s="27" t="s">
        <v>148</v>
      </c>
      <c r="G38" s="28">
        <v>46191</v>
      </c>
      <c r="H38" s="23" t="s">
        <v>149</v>
      </c>
      <c r="I38" s="24">
        <v>48480.92</v>
      </c>
      <c r="J38" s="28">
        <v>46192</v>
      </c>
      <c r="K38" s="25"/>
      <c r="L38" s="29">
        <f>581.77+969.62+46929.53</f>
        <v>48480.92</v>
      </c>
      <c r="M38" s="23" t="s">
        <v>150</v>
      </c>
    </row>
    <row r="39" spans="1:13" s="18" customFormat="1" ht="165">
      <c r="A39" s="11" t="s">
        <v>15</v>
      </c>
      <c r="B39" s="12">
        <v>33</v>
      </c>
      <c r="C39" s="12">
        <v>2341467000120</v>
      </c>
      <c r="D39" s="12" t="s">
        <v>151</v>
      </c>
      <c r="E39" s="19" t="s">
        <v>152</v>
      </c>
      <c r="F39" s="27" t="s">
        <v>153</v>
      </c>
      <c r="G39" s="15">
        <v>46191</v>
      </c>
      <c r="H39" s="12" t="s">
        <v>154</v>
      </c>
      <c r="I39" s="24">
        <v>23124.639999999999</v>
      </c>
      <c r="J39" s="28">
        <v>46192</v>
      </c>
      <c r="K39" s="12"/>
      <c r="L39" s="31">
        <f>1745.64+21379</f>
        <v>23124.639999999999</v>
      </c>
      <c r="M39" s="16" t="s">
        <v>155</v>
      </c>
    </row>
    <row r="40" spans="1:13" s="18" customFormat="1" ht="165">
      <c r="A40" s="11" t="s">
        <v>15</v>
      </c>
      <c r="B40" s="12">
        <v>34</v>
      </c>
      <c r="C40" s="12">
        <v>2341467000120</v>
      </c>
      <c r="D40" s="12" t="s">
        <v>151</v>
      </c>
      <c r="E40" s="19" t="s">
        <v>156</v>
      </c>
      <c r="F40" s="27" t="s">
        <v>153</v>
      </c>
      <c r="G40" s="15">
        <v>46191</v>
      </c>
      <c r="H40" s="12" t="s">
        <v>157</v>
      </c>
      <c r="I40" s="24">
        <v>61226.45</v>
      </c>
      <c r="J40" s="28">
        <v>46192</v>
      </c>
      <c r="K40" s="12"/>
      <c r="L40" s="31">
        <f>61226.45</f>
        <v>61226.45</v>
      </c>
      <c r="M40" s="16" t="s">
        <v>155</v>
      </c>
    </row>
    <row r="41" spans="1:13" s="26" customFormat="1" ht="165">
      <c r="A41" s="11" t="s">
        <v>15</v>
      </c>
      <c r="B41" s="12">
        <v>35</v>
      </c>
      <c r="C41" s="25">
        <v>2558157000162</v>
      </c>
      <c r="D41" s="25" t="s">
        <v>158</v>
      </c>
      <c r="E41" s="19" t="s">
        <v>159</v>
      </c>
      <c r="F41" s="27" t="s">
        <v>160</v>
      </c>
      <c r="G41" s="28">
        <v>46191</v>
      </c>
      <c r="H41" s="23" t="s">
        <v>161</v>
      </c>
      <c r="I41" s="24">
        <v>1283.3599999999999</v>
      </c>
      <c r="J41" s="28">
        <v>46192</v>
      </c>
      <c r="K41" s="25"/>
      <c r="L41" s="29">
        <f>1022.4+260.96</f>
        <v>1283.3599999999999</v>
      </c>
      <c r="M41" s="23" t="s">
        <v>162</v>
      </c>
    </row>
    <row r="42" spans="1:13" s="26" customFormat="1" ht="165">
      <c r="A42" s="11" t="s">
        <v>15</v>
      </c>
      <c r="B42" s="12">
        <v>36</v>
      </c>
      <c r="C42" s="25">
        <v>2558157000162</v>
      </c>
      <c r="D42" s="25" t="s">
        <v>158</v>
      </c>
      <c r="E42" s="19" t="s">
        <v>163</v>
      </c>
      <c r="F42" s="27" t="s">
        <v>160</v>
      </c>
      <c r="G42" s="28">
        <v>46191</v>
      </c>
      <c r="H42" s="23" t="s">
        <v>164</v>
      </c>
      <c r="I42" s="24">
        <v>20016.78</v>
      </c>
      <c r="J42" s="28">
        <v>46192</v>
      </c>
      <c r="K42" s="25"/>
      <c r="L42" s="29">
        <v>2016.78</v>
      </c>
      <c r="M42" s="23" t="s">
        <v>162</v>
      </c>
    </row>
    <row r="43" spans="1:13" s="18" customFormat="1" ht="150">
      <c r="A43" s="11" t="s">
        <v>15</v>
      </c>
      <c r="B43" s="12">
        <v>37</v>
      </c>
      <c r="C43" s="25">
        <v>2558157000162</v>
      </c>
      <c r="D43" s="25" t="s">
        <v>158</v>
      </c>
      <c r="E43" s="19" t="s">
        <v>165</v>
      </c>
      <c r="F43" s="27" t="s">
        <v>166</v>
      </c>
      <c r="G43" s="28">
        <v>46191</v>
      </c>
      <c r="H43" s="23" t="s">
        <v>167</v>
      </c>
      <c r="I43" s="17">
        <v>19296.099999999999</v>
      </c>
      <c r="J43" s="15">
        <v>46192</v>
      </c>
      <c r="K43" s="12"/>
      <c r="L43" s="22">
        <f>1022.4+18273.7</f>
        <v>19296.100000000002</v>
      </c>
      <c r="M43" s="16" t="s">
        <v>168</v>
      </c>
    </row>
    <row r="44" spans="1:13" s="18" customFormat="1" ht="150">
      <c r="A44" s="11" t="s">
        <v>15</v>
      </c>
      <c r="B44" s="12">
        <v>38</v>
      </c>
      <c r="C44" s="25">
        <v>2558157000162</v>
      </c>
      <c r="D44" s="25" t="s">
        <v>158</v>
      </c>
      <c r="E44" s="19" t="s">
        <v>169</v>
      </c>
      <c r="F44" s="27" t="s">
        <v>166</v>
      </c>
      <c r="G44" s="28">
        <v>46191</v>
      </c>
      <c r="H44" s="23" t="s">
        <v>170</v>
      </c>
      <c r="I44" s="17">
        <v>2004.04</v>
      </c>
      <c r="J44" s="15">
        <v>46192</v>
      </c>
      <c r="K44" s="12"/>
      <c r="L44" s="22">
        <v>2004.04</v>
      </c>
      <c r="M44" s="16" t="s">
        <v>168</v>
      </c>
    </row>
    <row r="45" spans="1:13" s="18" customFormat="1" ht="180">
      <c r="A45" s="11" t="s">
        <v>15</v>
      </c>
      <c r="B45" s="12">
        <v>39</v>
      </c>
      <c r="C45" s="25">
        <v>12282352000166</v>
      </c>
      <c r="D45" s="12" t="s">
        <v>171</v>
      </c>
      <c r="E45" s="19" t="s">
        <v>172</v>
      </c>
      <c r="F45" s="32" t="s">
        <v>173</v>
      </c>
      <c r="G45" s="15">
        <v>46192</v>
      </c>
      <c r="H45" s="16" t="s">
        <v>174</v>
      </c>
      <c r="I45" s="17">
        <v>181593.45</v>
      </c>
      <c r="J45" s="15">
        <v>46192</v>
      </c>
      <c r="K45" s="12"/>
      <c r="L45" s="22">
        <f>15848.26+2179.12+9079.67+154486.4</f>
        <v>181593.45</v>
      </c>
      <c r="M45" s="16" t="s">
        <v>175</v>
      </c>
    </row>
    <row r="46" spans="1:13" s="18" customFormat="1" ht="150">
      <c r="A46" s="11" t="s">
        <v>15</v>
      </c>
      <c r="B46" s="12">
        <v>40</v>
      </c>
      <c r="C46" s="25">
        <v>12282352000166</v>
      </c>
      <c r="D46" s="12" t="s">
        <v>171</v>
      </c>
      <c r="E46" s="19" t="s">
        <v>176</v>
      </c>
      <c r="F46" s="32" t="s">
        <v>177</v>
      </c>
      <c r="G46" s="15">
        <v>46192</v>
      </c>
      <c r="H46" s="16" t="s">
        <v>178</v>
      </c>
      <c r="I46" s="17">
        <v>58836.4</v>
      </c>
      <c r="J46" s="15">
        <v>46192</v>
      </c>
      <c r="K46" s="12"/>
      <c r="L46" s="22">
        <f>6472+706.04+2941.82+48716.54</f>
        <v>58836.4</v>
      </c>
      <c r="M46" s="16" t="s">
        <v>175</v>
      </c>
    </row>
    <row r="47" spans="1:13" s="18" customFormat="1" ht="120">
      <c r="A47" s="11" t="s">
        <v>15</v>
      </c>
      <c r="B47" s="12">
        <v>41</v>
      </c>
      <c r="C47" s="12">
        <v>4406195000125</v>
      </c>
      <c r="D47" s="12" t="s">
        <v>179</v>
      </c>
      <c r="E47" s="19" t="s">
        <v>180</v>
      </c>
      <c r="F47" s="33" t="s">
        <v>181</v>
      </c>
      <c r="G47" s="15">
        <v>46195</v>
      </c>
      <c r="H47" s="16" t="s">
        <v>182</v>
      </c>
      <c r="I47" s="17">
        <v>358.51</v>
      </c>
      <c r="J47" s="15">
        <v>46196</v>
      </c>
      <c r="K47" s="12"/>
      <c r="L47" s="22">
        <f>17.21+341.3</f>
        <v>358.51</v>
      </c>
      <c r="M47" s="16" t="s">
        <v>183</v>
      </c>
    </row>
    <row r="48" spans="1:13" s="18" customFormat="1" ht="105">
      <c r="A48" s="11" t="s">
        <v>15</v>
      </c>
      <c r="B48" s="12">
        <v>42</v>
      </c>
      <c r="C48" s="12">
        <v>4406195000125</v>
      </c>
      <c r="D48" s="12" t="s">
        <v>179</v>
      </c>
      <c r="E48" s="19" t="s">
        <v>184</v>
      </c>
      <c r="F48" s="33" t="s">
        <v>185</v>
      </c>
      <c r="G48" s="15">
        <v>46195</v>
      </c>
      <c r="H48" s="16" t="s">
        <v>186</v>
      </c>
      <c r="I48" s="17">
        <v>440.33</v>
      </c>
      <c r="J48" s="15">
        <v>46196</v>
      </c>
      <c r="K48" s="12"/>
      <c r="L48" s="34">
        <f>21.14+419.19</f>
        <v>440.33</v>
      </c>
      <c r="M48" s="16" t="s">
        <v>183</v>
      </c>
    </row>
    <row r="49" spans="1:13" s="18" customFormat="1" ht="120">
      <c r="A49" s="11" t="s">
        <v>15</v>
      </c>
      <c r="B49" s="12">
        <v>43</v>
      </c>
      <c r="C49" s="12">
        <v>4406195000125</v>
      </c>
      <c r="D49" s="12" t="s">
        <v>179</v>
      </c>
      <c r="E49" s="35" t="s">
        <v>187</v>
      </c>
      <c r="F49" s="27" t="s">
        <v>188</v>
      </c>
      <c r="G49" s="15">
        <v>46195</v>
      </c>
      <c r="H49" s="16" t="s">
        <v>189</v>
      </c>
      <c r="I49" s="17">
        <v>145.76</v>
      </c>
      <c r="J49" s="15">
        <v>46196</v>
      </c>
      <c r="K49" s="12"/>
      <c r="L49" s="22">
        <f>7+138.76</f>
        <v>145.76</v>
      </c>
      <c r="M49" s="16" t="s">
        <v>183</v>
      </c>
    </row>
    <row r="50" spans="1:13" s="18" customFormat="1" ht="120">
      <c r="A50" s="11" t="s">
        <v>15</v>
      </c>
      <c r="B50" s="12">
        <v>44</v>
      </c>
      <c r="C50" s="12">
        <v>4406195000125</v>
      </c>
      <c r="D50" s="12" t="s">
        <v>179</v>
      </c>
      <c r="E50" s="19" t="s">
        <v>190</v>
      </c>
      <c r="F50" s="27" t="s">
        <v>191</v>
      </c>
      <c r="G50" s="15">
        <v>46195</v>
      </c>
      <c r="H50" s="16" t="s">
        <v>192</v>
      </c>
      <c r="I50" s="17">
        <v>145.68</v>
      </c>
      <c r="J50" s="15">
        <v>46196</v>
      </c>
      <c r="K50" s="12"/>
      <c r="L50" s="22">
        <f>6.99+138.69</f>
        <v>145.68</v>
      </c>
      <c r="M50" s="16" t="s">
        <v>183</v>
      </c>
    </row>
    <row r="51" spans="1:13" s="2" customFormat="1" ht="105">
      <c r="A51" s="11" t="s">
        <v>15</v>
      </c>
      <c r="B51" s="12">
        <v>45</v>
      </c>
      <c r="C51" s="12">
        <v>4406195000125</v>
      </c>
      <c r="D51" s="12" t="s">
        <v>179</v>
      </c>
      <c r="E51" s="19" t="s">
        <v>193</v>
      </c>
      <c r="F51" s="27" t="s">
        <v>194</v>
      </c>
      <c r="G51" s="15">
        <v>46195</v>
      </c>
      <c r="H51" s="16" t="s">
        <v>195</v>
      </c>
      <c r="I51" s="17">
        <v>522.14</v>
      </c>
      <c r="J51" s="15">
        <v>46196</v>
      </c>
      <c r="K51" s="12"/>
      <c r="L51" s="22">
        <f>25.06+497.08</f>
        <v>522.14</v>
      </c>
      <c r="M51" s="16" t="s">
        <v>183</v>
      </c>
    </row>
    <row r="52" spans="1:13" s="2" customFormat="1" ht="180">
      <c r="A52" s="11" t="s">
        <v>15</v>
      </c>
      <c r="B52" s="12">
        <v>46</v>
      </c>
      <c r="C52" s="12">
        <v>2535864000729</v>
      </c>
      <c r="D52" s="12" t="s">
        <v>196</v>
      </c>
      <c r="E52" s="35" t="s">
        <v>197</v>
      </c>
      <c r="F52" s="14" t="s">
        <v>198</v>
      </c>
      <c r="G52" s="15">
        <v>46195</v>
      </c>
      <c r="H52" s="16" t="s">
        <v>199</v>
      </c>
      <c r="I52" s="17">
        <v>2244</v>
      </c>
      <c r="J52" s="15">
        <v>46196</v>
      </c>
      <c r="K52" s="12"/>
      <c r="L52" s="22">
        <f>107.71+2136.29</f>
        <v>2244</v>
      </c>
      <c r="M52" s="16" t="s">
        <v>200</v>
      </c>
    </row>
    <row r="53" spans="1:13" s="2" customFormat="1" ht="120">
      <c r="A53" s="11" t="s">
        <v>15</v>
      </c>
      <c r="B53" s="12">
        <v>47</v>
      </c>
      <c r="C53" s="12">
        <v>4406195000125</v>
      </c>
      <c r="D53" s="12" t="s">
        <v>179</v>
      </c>
      <c r="E53" s="19" t="s">
        <v>201</v>
      </c>
      <c r="F53" s="27" t="s">
        <v>202</v>
      </c>
      <c r="G53" s="15">
        <v>46195</v>
      </c>
      <c r="H53" s="16" t="s">
        <v>203</v>
      </c>
      <c r="I53" s="17">
        <v>276.67</v>
      </c>
      <c r="J53" s="15">
        <v>46196</v>
      </c>
      <c r="K53" s="12"/>
      <c r="L53" s="22">
        <f>13.28+263.39</f>
        <v>276.66999999999996</v>
      </c>
      <c r="M53" s="16" t="s">
        <v>183</v>
      </c>
    </row>
    <row r="54" spans="1:13" s="2" customFormat="1" ht="135">
      <c r="A54" s="11" t="s">
        <v>15</v>
      </c>
      <c r="B54" s="12">
        <v>48</v>
      </c>
      <c r="C54" s="12">
        <v>4320180000140</v>
      </c>
      <c r="D54" s="12" t="s">
        <v>129</v>
      </c>
      <c r="E54" s="19" t="s">
        <v>204</v>
      </c>
      <c r="F54" s="27" t="s">
        <v>205</v>
      </c>
      <c r="G54" s="15">
        <v>46196</v>
      </c>
      <c r="H54" s="16" t="s">
        <v>206</v>
      </c>
      <c r="I54" s="17">
        <v>129</v>
      </c>
      <c r="J54" s="15">
        <v>46196</v>
      </c>
      <c r="K54" s="12"/>
      <c r="L54" s="22">
        <v>129</v>
      </c>
      <c r="M54" s="16" t="s">
        <v>207</v>
      </c>
    </row>
    <row r="55" spans="1:13" s="2" customFormat="1" ht="135">
      <c r="A55" s="11" t="s">
        <v>15</v>
      </c>
      <c r="B55" s="12">
        <v>49</v>
      </c>
      <c r="C55" s="12">
        <v>17398132000116</v>
      </c>
      <c r="D55" s="12" t="s">
        <v>208</v>
      </c>
      <c r="E55" s="19" t="s">
        <v>209</v>
      </c>
      <c r="F55" s="27" t="s">
        <v>210</v>
      </c>
      <c r="G55" s="15">
        <v>46196</v>
      </c>
      <c r="H55" s="16" t="s">
        <v>211</v>
      </c>
      <c r="I55" s="17">
        <v>50</v>
      </c>
      <c r="J55" s="15">
        <v>46196</v>
      </c>
      <c r="K55" s="12"/>
      <c r="L55" s="22">
        <v>50</v>
      </c>
      <c r="M55" s="16" t="s">
        <v>212</v>
      </c>
    </row>
    <row r="56" spans="1:13" s="2" customFormat="1" ht="120">
      <c r="A56" s="11" t="s">
        <v>15</v>
      </c>
      <c r="B56" s="12">
        <v>50</v>
      </c>
      <c r="C56" s="12">
        <v>82845322000104</v>
      </c>
      <c r="D56" s="12" t="s">
        <v>65</v>
      </c>
      <c r="E56" s="19" t="s">
        <v>213</v>
      </c>
      <c r="F56" s="14" t="s">
        <v>214</v>
      </c>
      <c r="G56" s="15">
        <v>46196</v>
      </c>
      <c r="H56" s="16" t="s">
        <v>215</v>
      </c>
      <c r="I56" s="17">
        <v>59923.77</v>
      </c>
      <c r="J56" s="15">
        <v>46196</v>
      </c>
      <c r="K56" s="12"/>
      <c r="L56" s="22">
        <f>2876.34+57047.43</f>
        <v>59923.770000000004</v>
      </c>
      <c r="M56" s="16" t="s">
        <v>216</v>
      </c>
    </row>
    <row r="57" spans="1:13" s="2" customFormat="1" ht="150">
      <c r="A57" s="11" t="s">
        <v>15</v>
      </c>
      <c r="B57" s="12">
        <v>51</v>
      </c>
      <c r="C57" s="12">
        <v>3264927000127</v>
      </c>
      <c r="D57" s="12" t="s">
        <v>217</v>
      </c>
      <c r="E57" s="19" t="s">
        <v>218</v>
      </c>
      <c r="F57" s="27" t="s">
        <v>219</v>
      </c>
      <c r="G57" s="15">
        <v>46196</v>
      </c>
      <c r="H57" s="16" t="s">
        <v>220</v>
      </c>
      <c r="I57" s="17">
        <v>4420.41</v>
      </c>
      <c r="J57" s="15">
        <v>46196</v>
      </c>
      <c r="K57" s="12"/>
      <c r="L57" s="22">
        <f>295.63+4124.78</f>
        <v>4420.41</v>
      </c>
      <c r="M57" s="16" t="s">
        <v>221</v>
      </c>
    </row>
    <row r="58" spans="1:13" s="2" customFormat="1" ht="150">
      <c r="A58" s="11" t="s">
        <v>15</v>
      </c>
      <c r="B58" s="12">
        <v>52</v>
      </c>
      <c r="C58" s="12">
        <v>3264927000127</v>
      </c>
      <c r="D58" s="12" t="s">
        <v>217</v>
      </c>
      <c r="E58" s="19" t="s">
        <v>222</v>
      </c>
      <c r="F58" s="27" t="s">
        <v>219</v>
      </c>
      <c r="G58" s="15">
        <v>46196</v>
      </c>
      <c r="H58" s="16" t="s">
        <v>223</v>
      </c>
      <c r="I58" s="17">
        <v>1738.37</v>
      </c>
      <c r="J58" s="15">
        <v>46196</v>
      </c>
      <c r="K58" s="12"/>
      <c r="L58" s="22">
        <v>1738.37</v>
      </c>
      <c r="M58" s="16" t="s">
        <v>221</v>
      </c>
    </row>
    <row r="59" spans="1:13" s="2" customFormat="1" ht="150">
      <c r="A59" s="11" t="s">
        <v>15</v>
      </c>
      <c r="B59" s="12">
        <v>53</v>
      </c>
      <c r="C59" s="12">
        <v>82845322000104</v>
      </c>
      <c r="D59" s="12" t="s">
        <v>65</v>
      </c>
      <c r="E59" s="19" t="s">
        <v>224</v>
      </c>
      <c r="F59" s="36" t="s">
        <v>225</v>
      </c>
      <c r="G59" s="15">
        <v>46197</v>
      </c>
      <c r="H59" s="16" t="s">
        <v>226</v>
      </c>
      <c r="I59" s="17">
        <v>72589.990000000005</v>
      </c>
      <c r="J59" s="15">
        <v>46198</v>
      </c>
      <c r="K59" s="12"/>
      <c r="L59" s="22">
        <f>3484.32+69105.67</f>
        <v>72589.990000000005</v>
      </c>
      <c r="M59" s="16" t="s">
        <v>227</v>
      </c>
    </row>
    <row r="60" spans="1:13" s="2" customFormat="1" ht="150">
      <c r="A60" s="11" t="s">
        <v>15</v>
      </c>
      <c r="B60" s="12">
        <v>54</v>
      </c>
      <c r="C60" s="12">
        <v>2341467000120</v>
      </c>
      <c r="D60" s="12" t="s">
        <v>151</v>
      </c>
      <c r="E60" s="19" t="s">
        <v>228</v>
      </c>
      <c r="F60" s="27" t="s">
        <v>229</v>
      </c>
      <c r="G60" s="15">
        <v>46197</v>
      </c>
      <c r="H60" s="16" t="s">
        <v>230</v>
      </c>
      <c r="I60" s="17">
        <v>42.96</v>
      </c>
      <c r="J60" s="15">
        <v>46198</v>
      </c>
      <c r="K60" s="12"/>
      <c r="L60" s="22">
        <f>0.51+42.45</f>
        <v>42.96</v>
      </c>
      <c r="M60" s="16" t="s">
        <v>231</v>
      </c>
    </row>
    <row r="61" spans="1:13" s="2" customFormat="1" ht="135">
      <c r="A61" s="11" t="s">
        <v>15</v>
      </c>
      <c r="B61" s="12">
        <v>55</v>
      </c>
      <c r="C61" s="12">
        <v>23624599000130</v>
      </c>
      <c r="D61" s="12" t="s">
        <v>232</v>
      </c>
      <c r="E61" s="19" t="s">
        <v>233</v>
      </c>
      <c r="F61" s="14" t="s">
        <v>234</v>
      </c>
      <c r="G61" s="15">
        <v>46197</v>
      </c>
      <c r="H61" s="16" t="s">
        <v>235</v>
      </c>
      <c r="I61" s="17">
        <v>28599.99</v>
      </c>
      <c r="J61" s="15">
        <v>46198</v>
      </c>
      <c r="K61" s="12"/>
      <c r="L61" s="22">
        <f>3145.99+514.8+24939.2</f>
        <v>28599.99</v>
      </c>
      <c r="M61" s="16" t="s">
        <v>236</v>
      </c>
    </row>
    <row r="62" spans="1:13" s="2" customFormat="1" ht="210">
      <c r="A62" s="11" t="s">
        <v>15</v>
      </c>
      <c r="B62" s="12">
        <v>56</v>
      </c>
      <c r="C62" s="12">
        <v>4824261000187</v>
      </c>
      <c r="D62" s="12" t="s">
        <v>237</v>
      </c>
      <c r="E62" s="19" t="s">
        <v>238</v>
      </c>
      <c r="F62" s="14" t="s">
        <v>239</v>
      </c>
      <c r="G62" s="15">
        <v>46198</v>
      </c>
      <c r="H62" s="16" t="s">
        <v>240</v>
      </c>
      <c r="I62" s="17">
        <v>9000</v>
      </c>
      <c r="J62" s="15">
        <v>46198</v>
      </c>
      <c r="K62" s="12"/>
      <c r="L62" s="22">
        <f>432+450+8118</f>
        <v>9000</v>
      </c>
      <c r="M62" s="16" t="s">
        <v>241</v>
      </c>
    </row>
    <row r="63" spans="1:13" s="2" customFormat="1" ht="150">
      <c r="A63" s="11" t="s">
        <v>15</v>
      </c>
      <c r="B63" s="12">
        <v>57</v>
      </c>
      <c r="C63" s="12">
        <v>69034668000156</v>
      </c>
      <c r="D63" s="12" t="s">
        <v>242</v>
      </c>
      <c r="E63" s="19" t="s">
        <v>243</v>
      </c>
      <c r="F63" s="14" t="s">
        <v>244</v>
      </c>
      <c r="G63" s="15">
        <v>46198</v>
      </c>
      <c r="H63" s="16" t="s">
        <v>245</v>
      </c>
      <c r="I63" s="17">
        <v>328825.12</v>
      </c>
      <c r="J63" s="15">
        <v>46198</v>
      </c>
      <c r="K63" s="12"/>
      <c r="L63" s="22">
        <v>328825.12</v>
      </c>
      <c r="M63" s="16" t="s">
        <v>246</v>
      </c>
    </row>
    <row r="64" spans="1:13" s="2" customFormat="1" ht="165">
      <c r="A64" s="11" t="s">
        <v>15</v>
      </c>
      <c r="B64" s="12">
        <v>58</v>
      </c>
      <c r="C64" s="12">
        <v>27985750000116</v>
      </c>
      <c r="D64" s="12" t="s">
        <v>23</v>
      </c>
      <c r="E64" s="19" t="s">
        <v>247</v>
      </c>
      <c r="F64" s="27" t="s">
        <v>248</v>
      </c>
      <c r="G64" s="15">
        <v>46203</v>
      </c>
      <c r="H64" s="16" t="s">
        <v>249</v>
      </c>
      <c r="I64" s="17">
        <v>789.75</v>
      </c>
      <c r="J64" s="15">
        <v>46203</v>
      </c>
      <c r="K64" s="12"/>
      <c r="L64" s="22">
        <v>789.75</v>
      </c>
      <c r="M64" s="16" t="s">
        <v>250</v>
      </c>
    </row>
    <row r="65" spans="1:14" s="2" customFormat="1" ht="165">
      <c r="A65" s="11" t="s">
        <v>15</v>
      </c>
      <c r="B65" s="12">
        <v>59</v>
      </c>
      <c r="C65" s="12">
        <v>27985750000116</v>
      </c>
      <c r="D65" s="12" t="s">
        <v>23</v>
      </c>
      <c r="E65" s="19" t="s">
        <v>251</v>
      </c>
      <c r="F65" s="27" t="s">
        <v>248</v>
      </c>
      <c r="G65" s="15">
        <v>46203</v>
      </c>
      <c r="H65" s="16" t="s">
        <v>252</v>
      </c>
      <c r="I65" s="17">
        <v>6410.25</v>
      </c>
      <c r="J65" s="15">
        <v>46203</v>
      </c>
      <c r="K65" s="12"/>
      <c r="L65" s="22">
        <v>6410.25</v>
      </c>
      <c r="M65" s="16" t="s">
        <v>250</v>
      </c>
    </row>
    <row r="66" spans="1:14" s="2" customFormat="1" ht="165">
      <c r="A66" s="11" t="s">
        <v>15</v>
      </c>
      <c r="B66" s="12">
        <v>60</v>
      </c>
      <c r="C66" s="12">
        <v>9199109000174</v>
      </c>
      <c r="D66" s="12" t="s">
        <v>35</v>
      </c>
      <c r="E66" s="37" t="s">
        <v>253</v>
      </c>
      <c r="F66" s="14" t="s">
        <v>254</v>
      </c>
      <c r="G66" s="15">
        <v>46203</v>
      </c>
      <c r="H66" s="16" t="s">
        <v>255</v>
      </c>
      <c r="I66" s="17">
        <v>18400</v>
      </c>
      <c r="J66" s="15">
        <v>46203</v>
      </c>
      <c r="K66" s="12"/>
      <c r="L66" s="22">
        <f>220.8+920+17259.2</f>
        <v>18400</v>
      </c>
      <c r="M66" s="16" t="s">
        <v>256</v>
      </c>
    </row>
    <row r="67" spans="1:14" s="2" customFormat="1" ht="150">
      <c r="A67" s="11" t="s">
        <v>15</v>
      </c>
      <c r="B67" s="12">
        <v>61</v>
      </c>
      <c r="C67" s="12">
        <v>3264927000127</v>
      </c>
      <c r="D67" s="12" t="s">
        <v>217</v>
      </c>
      <c r="E67" s="19" t="s">
        <v>257</v>
      </c>
      <c r="F67" s="27" t="s">
        <v>258</v>
      </c>
      <c r="G67" s="15">
        <v>46203</v>
      </c>
      <c r="H67" s="16" t="s">
        <v>259</v>
      </c>
      <c r="I67" s="17">
        <v>17157.439999999999</v>
      </c>
      <c r="J67" s="15">
        <v>46203</v>
      </c>
      <c r="K67" s="12"/>
      <c r="L67" s="22">
        <f>823.55+16333.89</f>
        <v>17157.439999999999</v>
      </c>
      <c r="M67" s="16" t="s">
        <v>260</v>
      </c>
    </row>
    <row r="68" spans="1:14" ht="15" customHeight="1">
      <c r="A68" s="38" t="s">
        <v>261</v>
      </c>
      <c r="B68" s="38"/>
      <c r="C68" s="38"/>
      <c r="D68" s="4"/>
      <c r="K68" s="39"/>
    </row>
    <row r="69" spans="1:14" ht="15" customHeight="1">
      <c r="A69" s="40" t="str">
        <f>[1]Bens!A27</f>
        <v>Data da última atualização: 01/07/2026</v>
      </c>
      <c r="B69" s="41"/>
      <c r="C69" s="4"/>
      <c r="D69" s="1"/>
    </row>
    <row r="70" spans="1:14" ht="15" customHeight="1">
      <c r="A70" s="42" t="s">
        <v>262</v>
      </c>
      <c r="B70" s="42"/>
      <c r="C70" s="42"/>
      <c r="D70" s="42"/>
    </row>
    <row r="71" spans="1:14" ht="15" customHeight="1">
      <c r="A71" s="42" t="s">
        <v>263</v>
      </c>
      <c r="B71" s="42"/>
      <c r="C71" s="42"/>
      <c r="D71" s="42"/>
    </row>
    <row r="72" spans="1:14" ht="15" customHeight="1">
      <c r="A72" s="43" t="s">
        <v>264</v>
      </c>
      <c r="B72" s="43"/>
      <c r="C72" s="43"/>
      <c r="D72" s="1"/>
    </row>
    <row r="73" spans="1:14" ht="15" customHeight="1"/>
    <row r="74" spans="1:14" ht="15" customHeight="1"/>
    <row r="75" spans="1:14" ht="15" customHeight="1"/>
    <row r="76" spans="1:14" ht="15" customHeight="1"/>
    <row r="77" spans="1:14" ht="15" customHeight="1"/>
    <row r="78" spans="1:14" ht="15" customHeight="1"/>
    <row r="79" spans="1:14" ht="15" customHeight="1"/>
    <row r="80" spans="1:14" ht="15" customHeight="1">
      <c r="N80" s="44"/>
    </row>
    <row r="81" spans="14:14" ht="15" customHeight="1">
      <c r="N81" s="44"/>
    </row>
    <row r="82" spans="14:14" ht="15" customHeight="1">
      <c r="N82" s="44"/>
    </row>
    <row r="83" spans="14:14" ht="15" customHeight="1">
      <c r="N83" s="44"/>
    </row>
    <row r="84" spans="14:14" ht="15" customHeight="1">
      <c r="N84" s="44"/>
    </row>
    <row r="85" spans="14:14" ht="15" customHeight="1">
      <c r="N85" s="44"/>
    </row>
    <row r="86" spans="14:14" ht="15" customHeight="1"/>
    <row r="87" spans="14:14" ht="15" customHeight="1"/>
    <row r="88" spans="14:14" ht="15" customHeight="1"/>
    <row r="89" spans="14:14" ht="15" customHeight="1"/>
    <row r="90" spans="14:14" ht="15" customHeight="1"/>
    <row r="91" spans="14:14" ht="15" customHeight="1"/>
    <row r="92" spans="14:14" ht="15" customHeight="1"/>
    <row r="93" spans="14:14" ht="15" customHeight="1"/>
    <row r="94" spans="14:14" ht="15" customHeight="1"/>
    <row r="95" spans="14:14" ht="15" customHeight="1"/>
    <row r="96" spans="14:1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48.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</sheetData>
  <mergeCells count="5">
    <mergeCell ref="A2:M2"/>
    <mergeCell ref="A3:E3"/>
    <mergeCell ref="A5:L5"/>
    <mergeCell ref="A70:D70"/>
    <mergeCell ref="A71:D71"/>
  </mergeCells>
  <conditionalFormatting sqref="C7:C67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72FF1A71-2058-4DEA-BAA8-8CBDC5789626}"/>
    <hyperlink ref="F8" r:id="rId2" xr:uid="{34D80A87-15DE-493E-BFD9-5CBE03F820ED}"/>
    <hyperlink ref="E7" r:id="rId3" display="Liquidação da NE nº 2025NE0000250 - Ref. Prestação de serviços de emissão de 5 laudos por junta de especialistas, referentes à 1ª avaliação psicológica e psiquiátrica de adaptação ao cargo de Promotores de Justiça Substitutos, prevista no 1º Termo Aditivo ao Contrato Administrativo nº 001/2025-MP/PGJ, conforme NF nº 315 e documentos constantes no SEI 2026.012512." xr:uid="{6D5BCF3D-E3B2-4F55-A6E1-74EF0C2230BC}"/>
    <hyperlink ref="E8" r:id="rId4" display="Liquidação da NE nº 2026NE0000200 - Ref. Prestação de serviços de emissão de 5 laudos por junta de especialistas, referentes à 1ª avaliação psicológica e psiquiátrica de adaptação ao cargo de Promotores de Justiça Substitutos, prevista no 1º Termo Aditivo ao Contrato Administrativo nº 001/2025-MP/PGJ, conforme NF nº 315 e documentos constantes no SEI 2026.012512." xr:uid="{B2F04409-E9F1-42E7-B893-1CE9BE38D5D3}"/>
    <hyperlink ref="E9" r:id="rId5" display="Liquidação da NE nº 2026NE0000060 - Ref. fornecimento de 635 garrafões de água mineral potável, sem gás, em vasilhames de 20L, para atender unidades do MPAM em Manaus, conforme Contrato 022/2023-MP/PGJ, 3º Termo Aditivo, NF 1185, competência maio/2026, SEI 2026.012507." xr:uid="{0D940816-7F42-4605-97C8-A969B5FA96B5}"/>
    <hyperlink ref="F9" r:id="rId6" xr:uid="{29AD7024-9E4D-40EF-AAF3-6A64EE2B4B4D}"/>
    <hyperlink ref="F10" r:id="rId7" xr:uid="{973B3E8C-1272-4F17-AEBF-2440DF1837B1}"/>
    <hyperlink ref="F11" r:id="rId8" xr:uid="{C6D95B50-364E-4214-8526-4867368F9536}"/>
    <hyperlink ref="E10" r:id="rId9" xr:uid="{525442F6-2D2F-49F1-A7A3-24AF90D2737B}"/>
    <hyperlink ref="E11" r:id="rId10" xr:uid="{36F45B61-5285-4A15-B8C4-15DA7011B0F4}"/>
    <hyperlink ref="F12" r:id="rId11" xr:uid="{4BB188EA-6AE3-40B4-8048-055D03C2494D}"/>
    <hyperlink ref="F13" r:id="rId12" xr:uid="{4C849BBE-D759-45DB-83EE-FC700DFEFF5B}"/>
    <hyperlink ref="E13" r:id="rId13" xr:uid="{51C995F4-268C-432F-9B4A-798D6E33F718}"/>
    <hyperlink ref="E14" r:id="rId14" xr:uid="{41451C88-E34B-4365-BE0D-199DB2880027}"/>
    <hyperlink ref="F14" r:id="rId15" xr:uid="{096026AA-1EC6-4BDB-AB65-28ECB69A34EA}"/>
    <hyperlink ref="E15" r:id="rId16" display="Liquidação da NE nº 2025NE0001371 - Ref. à prestação de serviços de publicação de atos oficiais e notas de interesse público da PGJ/MPAM, em jornal diário de grande circulação no Estado do Amazonas, referente a fevereiro/2026, Contrato 018/2023-MP/PGJ, 2º Termo Aditivo, NF 1479, SEI 2026.012937." xr:uid="{82A68F37-2040-4F9A-B38C-245BE5C2B3F7}"/>
    <hyperlink ref="F15" r:id="rId17" xr:uid="{85B2F337-8AF2-4E5E-B584-B436CD1FCBD5}"/>
    <hyperlink ref="E16" r:id="rId18" display="Liquidação da NE nº 2026NE0000010 - Ref. gerenciamento eletrônico/intermediação de manutenção da frota oficial da PGJ/AM, referente a peças/acessórios fornecidos por rede credenciada, competência abril/2026, Contrato 007/2023-MP/PGJ, 3º TA, NF 0202125, SEI 2026.010480." xr:uid="{F92E6C70-D407-49F0-98E6-2F0DC621D61A}"/>
    <hyperlink ref="E17" r:id="rId19" display="Liquidação da NE nº 2026NE0000379 - Ref. gerenciamento eletrônico/intermediação de manutenção da frota oficial da PGJ/AM, referente a peças/acessórios fornecidos por rede credenciada, competência abril/2026, Contrato 007/2023-MP/PGJ, 3º TA, NF 0202125, SEI 2026.010480." xr:uid="{7E0479F0-4EE7-4E88-8800-5B18F428A8A3}"/>
    <hyperlink ref="E18" r:id="rId20" display="Liquidação da NE nº 2026NE0000010 - Ref. gerenciamento eletrônico/intermediação de serviços de manutenção preventiva/corretiva da frota oficial da PGJ/AM, com mão de obra executada por rede credenciada, competência abril/2026, Contrato 007/2023-MP/PGJ, 3º TA, NF 0202126, SEI 2026.010480." xr:uid="{0E0F0B5E-AE67-4BAF-A253-0C7113AC0BC3}"/>
    <hyperlink ref="F16" r:id="rId21" xr:uid="{61269EB0-1F2A-4CAA-ACE6-7E611B3088B1}"/>
    <hyperlink ref="F17" r:id="rId22" xr:uid="{4958847E-40B9-47CB-82F4-8A80D42A3B35}"/>
    <hyperlink ref="F18" r:id="rId23" xr:uid="{626D94C6-FF5A-4A57-9DAB-49765890861B}"/>
    <hyperlink ref="E19" r:id="rId24" display="Liquidação da NE nº 2026NE0000015 - Referente à prestação de serviços de suporte de primeiro nível do sistema SAJ/MPAM, competência fevereiro/2026, conforme Contrato nº 019/2021-MP/PGJ, 4º Termo Aditivo, Nota Fiscal nº 1975 e documentos constantes no SEI 2026.008284." xr:uid="{C719B48E-3427-487B-8F75-3F880D7E1032}"/>
    <hyperlink ref="E20" r:id="rId25" display="Liquidação da NE nº 2026NE0000013 - Referente à prestação de serviços sobre a infraestrutura do sistema SAJ/MPAM, competência fevereiro/2026, conforme Contrato nº 019/2021-MP/PGJ, 4º Termo Aditivo, Nota Fiscal nº 1976 e documentos constantes no SEI 2026.008280." xr:uid="{6586AB23-D3DF-4C30-B1E5-FB22C1125533}"/>
    <hyperlink ref="F19" r:id="rId26" xr:uid="{A1F2CE11-0A36-4A92-A2B1-F52097F29668}"/>
    <hyperlink ref="F20" r:id="rId27" xr:uid="{CC74430D-3829-4DA5-B97F-79612A727922}"/>
    <hyperlink ref="F21" r:id="rId28" xr:uid="{615BC40C-4530-461D-8357-7223BF6727FC}"/>
    <hyperlink ref="F22" r:id="rId29" xr:uid="{D2BADA72-500D-4878-9276-781A73683659}"/>
    <hyperlink ref="E21" r:id="rId30" display="Liquidação da NE nº 2026NE0000003 - Ref. a serviços de manutenção preventiva e corretiva nos sistemas de refrigeração da PGJ/AM, com assistência técnica, mão de obra, peças e acessórios, competência maio/2026, Contrato 025/2022-MP/PGJ, 4º TA, NFS-e nº 60, SEI 2026.013080." xr:uid="{5D3A29CF-E3CE-4545-91C6-D0995EEBBE73}"/>
    <hyperlink ref="E22" r:id="rId31" display="Liquidação da NE nº 2026NE0000791 - Ref. a serviços de manutenção preventiva e corretiva nos sistemas de refrigeração da PGJ/AM, com assistência técnica, mão de obra, peças e acessórios, competência maio/2026, Contrato 025/2022-MP/PGJ, 4º TA, NFS-e nº 60, SEI 2026.013080." xr:uid="{0417F87B-6736-4582-A713-E5D2A3BC4A36}"/>
    <hyperlink ref="E23" r:id="rId32" xr:uid="{4E933546-2DA0-4787-9A00-0C9F3F2641A8}"/>
    <hyperlink ref="F23" r:id="rId33" xr:uid="{88A7E1DE-7EDE-4F65-9FA3-58FB99287408}"/>
    <hyperlink ref="E24" r:id="rId34" display="Liquidação da NE nº 2026NE0000057 - Ref. a prestação de serviço de emissão, reserva e remarcação de bilhetes para voos nacionais e internacionais (C.A. N° 019/2023 - MP/PGJ - 3ºT.A.) referente a MAIO/2026, conforme Fatura Nº 17306 e demais documentos contidos no SEI 2026.013316." xr:uid="{FAA472D8-3C97-40E7-8627-EFEFD74CA4D2}"/>
    <hyperlink ref="F24" r:id="rId35" xr:uid="{561EEF47-067A-4022-8BD4-BB6C59226D74}"/>
    <hyperlink ref="E25" r:id="rId36" xr:uid="{85B5E652-A782-4BF2-B641-53695AEE4673}"/>
    <hyperlink ref="F25" r:id="rId37" xr:uid="{54F0ABCE-5A12-4BBA-A233-1E01920F01C2}"/>
    <hyperlink ref="E26" r:id="rId38" display="Liquidação da NE nº 2026NE0000056 - Ref. a prestação ao serviço de operação técnica e manutenção (preventiva e corretiva), com eventual fornecimento de peças, para os sistemas de áudio e vídeo, com gravação e transmissão simultânea via internet, ref. a MAIO/2026, conforme NF-nº 141 e demais documentos no SEI 2026.012873." xr:uid="{D47E7A9B-505E-4849-BED8-E77607A8EBC4}"/>
    <hyperlink ref="F26" r:id="rId39" xr:uid="{ED722FB2-1B93-48F3-92ED-85B7746DE517}"/>
    <hyperlink ref="E27" r:id="rId40" display="Liquidação da NE nº 2026NE0000555 - Ref. prestação de  referente à prestação de serviços continuados de limpeza e conservação, higienização, serviços de copa, garçom, lavagem de veículos, jardinagem, manutenção predial com fornecimento de materiais e equipamentos, (CA 018/2025-MP/PGJ) relativo a MAIO/2026, conforme NFS-nº 564 e documentos no SEI 2026.013048." xr:uid="{F0136420-6D80-47B7-84D5-67412DAB6779}"/>
    <hyperlink ref="E28" r:id="rId41" display="Liquidação da NE nº 2026NE0000663 - Ref. prestação de  referente à prestação de serviços continuados de limpeza e conservação, higienização, serviços de copa, garçom, lavagem de veículos, jardinagem, manutenção predial com fornecimento de materiais e equipamentos, (CA 018/2025-MP/PGJ) relativo a MAIO/2026, conforme NFS-nº 564 e documentos no SEI 2026.013048." xr:uid="{A430A119-73E2-4FA3-9F5D-A4FE5A4C8365}"/>
    <hyperlink ref="E29" r:id="rId42" display="Liquidação da NE nº 2026NE0000813 - Ref. prestação de  referente à prestação de serviços continuados de limpeza e conservação, higienização, serviços de copa, garçom, lavagem de veículos, jardinagem, manutenção predial com fornecimento de materiais e equipamentos, (CA 018/2025-MP/PGJ) relativo a MAIO/2026, conforme NFS-nº 564 e documentos no SEI 2026.013048." xr:uid="{0F82C92B-DAF1-4D19-AB8C-4C7BB38BBE69}"/>
    <hyperlink ref="F27" r:id="rId43" xr:uid="{483A7BB8-7C2E-4CF2-9C20-8804553C4346}"/>
    <hyperlink ref="F28" r:id="rId44" xr:uid="{EFB37A56-AADF-4774-9799-8A4C809A03D6}"/>
    <hyperlink ref="F29" r:id="rId45" xr:uid="{C7C63294-7C64-4B5C-9EF8-F1A092C545A5}"/>
    <hyperlink ref="E31" r:id="rId46" display="Liquidação da NE nº 2025NE0001371 - Ref. a prestação de serviços de publicação de atos oficiais e notas de interesse público desta Procuradoria-Geral de Justiça/Ministério Públido do Estado do Amazonas em jornal diário de grande circulação no Estado do Amazonas, referente aos serviços descritos na NF nº 1473 e demais documentos no SEI 2026.013461." xr:uid="{1A1502AB-BF54-4DAE-BE7A-E0F359856599}"/>
    <hyperlink ref="E32" r:id="rId47" display="Liquidação da NE nº 2025NE0001371 - Ref. a prestação de serviços de publicação de atos oficiais e notas de interesse público desta Procuradoria-Geral de Justiça/Ministério Públido do Estado do Amazonas em jornal diário de grande circulação no Estado do Amazonas, referente aos serviços descritos na NF nº 1474 e demais documentos no SEI 2026.013465." xr:uid="{ED91AB5E-902B-4060-9974-6F5A00716CC9}"/>
    <hyperlink ref="E33" r:id="rId48" display="Liquidação da NE nº 2026NE0000414 - Ref. à prestação de STFC/SCM, abrangendo assinatura de Tronco Digital E1, Tronco SIP, numeração DDR, DDG 0800 e Disk Ouvidoria Tridígito 127, CA nº 008/2024-MP/PGJ, 2º TA, NE 2026NE0000414, competência maio/2026, NFCom nº 2080, SEI 2026.013340." xr:uid="{BDCB950F-6741-4762-9FEB-1D3C94D90A79}"/>
    <hyperlink ref="E34" r:id="rId49" xr:uid="{FE9E519F-D43B-4F80-97F0-CA67F5220BC7}"/>
    <hyperlink ref="E36" r:id="rId50" xr:uid="{2C7CF56F-D1AE-498D-A823-74CFC347D6BD}"/>
    <hyperlink ref="E35" r:id="rId51" xr:uid="{E935D864-7DBC-458C-A31C-524EE3E284A0}"/>
    <hyperlink ref="E37" r:id="rId52" display="Liquidação da NE nº 2026NE0000047 - Referente à manutenção preventiva e corretiva de elevadores, com reposição de peças, mão de obra, ferramentas, equipamentos e materiais necessários nos prédios da PGJ/MPAM, competência abr/2026, CA nº 015/2023-MP/PGJ, 2º TA, NF nº 58739, SEI 2026.011149." xr:uid="{55112919-49BD-4C13-99F3-EE608EBE8AD7}"/>
    <hyperlink ref="E38" r:id="rId53" xr:uid="{B401F0BC-E912-4868-B8EE-FCA188D5FE57}"/>
    <hyperlink ref="E39" r:id="rId54" display="Liquidação da NE nº 2026NE0000053 - Referente ao fornecimento de energia elétrica dos Prédios Sede, Anexo Administrativo e Unidade da Belo Horizonte, CA nº 004/2024-MP/PGJ, competência maio/2026, conf. Fatura nº 869937.05/2026.00 e documentos no SEI 2026.013453." xr:uid="{02CE65A4-8ABE-4276-B204-E4C06BD4335F}"/>
    <hyperlink ref="E40" r:id="rId55" display="Liquidação da NE nº 2026NE0000800 - Referente ao fornecimento de energia elétrica dos Prédios Sede, Anexo Administrativo e Unidade da Belo Horizonte, CA nº 004/2024-MP/PGJ, competência maio/2026, conf. Fatura nº 869937.05/2026.00 e documentos no SEI 2026.013453." xr:uid="{7A641C21-6894-4D78-84C8-B178B27CEA2D}"/>
    <hyperlink ref="E41" r:id="rId56" display="Liquidação da NE nº 2026NE0000030 - Ref. a serviços de telefonia móvel pessoal corporativa (SMP), com voz/dados e gestão online das linhas, ref. abr/2026, CA 016/2023-MP/PGJ, 2º TA, NFCom 70739, fatura Vivo conta 0345991343, boleto prorrogado venc. 24/06/2026, SEI 2026.010932." xr:uid="{CCC98A3A-61AF-4F67-891B-15F90CDBBA77}"/>
    <hyperlink ref="E42" r:id="rId57" display="Liquidação da NE nº 2026NE0000875 - Ref. a serviços de telefonia móvel pessoal corporativa (SMP), com voz/dados e gestão online das linhas, ref. abr/2026, CA 016/2023-MP/PGJ, 2º TA, NFCom 70739, fatura Vivo conta 0345991343, boleto prorrogado venc. 24/06/2026, SEI 2026.010932." xr:uid="{9751419C-B186-4079-9DC4-95EE35396992}"/>
    <hyperlink ref="E43" r:id="rId58" display="Liquidação da NE nº 2026NE0000933 - Ref. a serviços de telefonia móvel pessoal corporativa (SMP), com voz/dados e gestão online das linhas, ref. mai/2026, CA 016/2023-MP/PGJ, 2º TA, NFCom 79122, fatura Vivo conta 0345991343, venc. 17/06/2026, SEI 2026.013207." xr:uid="{00A79981-8AF7-43B7-9A8C-EA876E780146}"/>
    <hyperlink ref="E44" r:id="rId59" display="Liquidação da NE nº 2026NE0000875 - Ref. a serviços de telefonia móvel pessoal corporativa (SMP), com voz/dados e gestão online das linhas, ref. mai/2026, CA 016/2023-MP/PGJ, 2º TA, NFCom 79122, fatura Vivo conta 0345991343, venc. 17/06/2026, SEI 2026.013207." xr:uid="{042295C9-82F2-4F27-95B2-66A3BE0ECCAF}"/>
    <hyperlink ref="E30" r:id="rId60" xr:uid="{503DC6D7-51FD-4448-B4B0-8D095447B341}"/>
    <hyperlink ref="F44" r:id="rId61" xr:uid="{8AD7A3A7-8995-41D2-8D87-6FBA4946DA14}"/>
    <hyperlink ref="F43" r:id="rId62" xr:uid="{A6486388-8F75-475A-BFFD-BDB4BB91B229}"/>
    <hyperlink ref="F42" r:id="rId63" xr:uid="{848C48D3-1ABB-4C04-9023-F15860616EE3}"/>
    <hyperlink ref="F41" r:id="rId64" xr:uid="{95C35BA4-3354-45FB-8F20-83460E9355A6}"/>
    <hyperlink ref="F40" r:id="rId65" xr:uid="{468436D6-5CB8-4646-82F5-7152458D67FC}"/>
    <hyperlink ref="F39" r:id="rId66" xr:uid="{8088AB59-286D-47A5-888A-A255D5806442}"/>
    <hyperlink ref="F38" r:id="rId67" xr:uid="{E6C67BA7-8B27-4205-840F-301AD02651FE}"/>
    <hyperlink ref="F37" r:id="rId68" xr:uid="{07DD67EB-FD06-4A42-81E5-2BC978576A56}"/>
    <hyperlink ref="F36" r:id="rId69" xr:uid="{3F904040-4F84-4A41-8D66-5724CCE9C362}"/>
    <hyperlink ref="F35" r:id="rId70" xr:uid="{01FC0916-2664-435C-8DCC-705EE1340238}"/>
    <hyperlink ref="F34" r:id="rId71" xr:uid="{322F88BD-9A47-4D4E-8C71-165B5181E2A1}"/>
    <hyperlink ref="F33" r:id="rId72" xr:uid="{F41FD100-E8E2-4AF7-BC93-F1D409AC59D4}"/>
    <hyperlink ref="F32" r:id="rId73" xr:uid="{CEA3A08E-71A2-4771-897F-3DA1ED31215F}"/>
    <hyperlink ref="F31" r:id="rId74" xr:uid="{F43F43DB-FF21-48BB-94F6-7C326B59650B}"/>
    <hyperlink ref="F30" r:id="rId75" xr:uid="{96B6BCBA-AC8C-45FE-8FB8-F3D11684B51A}"/>
    <hyperlink ref="F45" r:id="rId76" xr:uid="{6C945389-F3BB-47E3-9A96-7FA6F61406FE}"/>
    <hyperlink ref="F46" r:id="rId77" xr:uid="{51E8B197-AFCB-4EEE-AB03-2172DFB37C14}"/>
    <hyperlink ref="E45" r:id="rId78" display="Liquidação da NE nº 2026NE0000802 - Ref. aos serviços continuados de limpeza, conservação e higienização nas Promotorias de Justiça do interior do AM, com mão de obra, insumos, materiais, ferramentas e equipamentos, , CA nº 019/2025-MP/PGJ, competência maio/2026, NF nº 194 e SEI 2026.013470." xr:uid="{6F1A3066-D2C2-4606-B26B-C5292D2C4CB6}"/>
    <hyperlink ref="E46" r:id="rId79" xr:uid="{24D9D1D5-5DE1-4EDA-BE4F-A19CB096D98B}"/>
    <hyperlink ref="E47" r:id="rId80" xr:uid="{74C226E5-C0C6-4B78-BE57-9A9EEF9B2B40}"/>
    <hyperlink ref="E48" r:id="rId81" xr:uid="{4A8DCB18-D31C-4B6A-A1C0-EFDDF92921CC}"/>
    <hyperlink ref="E49" r:id="rId82" xr:uid="{443E9DF6-6A7F-4A25-84C0-3740A6EC4D61}"/>
    <hyperlink ref="E50" r:id="rId83" xr:uid="{F434BBDA-2B7A-4744-9CF9-D004A06C7260}"/>
    <hyperlink ref="E51" r:id="rId84" xr:uid="{460EF86F-64EE-48C9-86BF-1661E5AFB45C}"/>
    <hyperlink ref="E53" r:id="rId85" xr:uid="{4D86EB37-71BA-4493-BBF7-F85E3DBBD8B3}"/>
    <hyperlink ref="E52" r:id="rId86" display="Liquidação da NE nº 2026NE0000821 - Ref. a prestação de serviço do sistema informatizado de registro e controle de ponto eletrônico, em ambiente web, para a Procuradoria-Geral de Justiça (CA 008/2025 - MP/PGJ - 1ºT.A.). NF-nº 128236, competência de MAIO/2026 e demais documentos no SEI 2026.013457." xr:uid="{AE5BDA89-644B-40DA-B8B3-EA5469BDF846}"/>
    <hyperlink ref="F47" r:id="rId87" xr:uid="{EA430A39-AAB1-4E6D-82E1-98D05E64C01E}"/>
    <hyperlink ref="F48" r:id="rId88" xr:uid="{079BF5C8-0501-4796-B2E8-FA2FC10B7A86}"/>
    <hyperlink ref="F49" r:id="rId89" xr:uid="{7B5E1AB8-5C47-47B2-B05A-47667D339AB9}"/>
    <hyperlink ref="F50" r:id="rId90" xr:uid="{F4027400-1523-4EAB-94B7-7879011CA2B4}"/>
    <hyperlink ref="F51" r:id="rId91" xr:uid="{D774BFFF-C003-4F28-B1DA-CFC13BB1E078}"/>
    <hyperlink ref="F52" r:id="rId92" xr:uid="{E0B6E31A-C077-484D-9A1A-69EAD13A95F2}"/>
    <hyperlink ref="F53" r:id="rId93" xr:uid="{97D6B78D-33A0-40C8-8D0B-F76F09F578B0}"/>
    <hyperlink ref="E54" r:id="rId94" xr:uid="{D89DEC23-76A0-459B-A34E-66F79A5291EC}"/>
    <hyperlink ref="F54" r:id="rId95" xr:uid="{C401871C-06AE-483D-BA01-B6400D473BCD}"/>
    <hyperlink ref="E55" r:id="rId96" xr:uid="{943B53C0-C14F-44E1-AB79-E7175454B5C5}"/>
    <hyperlink ref="F55" r:id="rId97" xr:uid="{1EA27BF7-D164-4CC9-B096-8D74DD051DFA}"/>
    <hyperlink ref="E56" r:id="rId98" xr:uid="{E86171A6-B459-48C9-8ED9-B6B1B472C8A7}"/>
    <hyperlink ref="F56" r:id="rId99" xr:uid="{11FC162C-F866-4222-9E6C-8A6E08D0C729}"/>
    <hyperlink ref="E57" r:id="rId100" xr:uid="{A0C488FD-5156-4606-96B7-69E46A62BFD3}"/>
    <hyperlink ref="E58" r:id="rId101" xr:uid="{4D65C709-3561-4269-915B-DB680A1FE653}"/>
    <hyperlink ref="F57" r:id="rId102" xr:uid="{294AE7C2-81FD-4F1F-A9B4-EF28ADF28CE6}"/>
    <hyperlink ref="F58" r:id="rId103" xr:uid="{CBEEA642-3889-4D04-948F-725D4AD3426F}"/>
    <hyperlink ref="E59" r:id="rId104" display="Liquidação da NE nº 2026NE0000013 - Referente à prestação de serviços sobre a infraestrutura do sistema SAJ/MPAM, competência Março/2026, conforme Contrato nº 019/2021-MP/PGJ, 4º Termo Aditivo, Nota Fiscal nº 2461 e documentos constantes no SEI 2026.012602." xr:uid="{1D349DF4-623A-44CA-BD8D-01F875350766}"/>
    <hyperlink ref="E61" r:id="rId105" xr:uid="{D5A0D08F-D042-4669-91EA-24E0047E30B3}"/>
    <hyperlink ref="E60" r:id="rId106" xr:uid="{8DB59B9B-C772-4D28-A0AC-AD876B55BA2B}"/>
    <hyperlink ref="F59" r:id="rId107" xr:uid="{AC28846A-3D88-48DA-8556-761726E01152}"/>
    <hyperlink ref="F60" r:id="rId108" xr:uid="{F57EEC5B-2A9A-4C49-BAC4-8AA5BC4E514E}"/>
    <hyperlink ref="F61" r:id="rId109" xr:uid="{F57317CE-3BA8-4559-A42F-1DB9DFA4F1DB}"/>
    <hyperlink ref="F62" r:id="rId110" xr:uid="{2DC0F7AE-B946-4420-8B83-09DBFF50E505}"/>
    <hyperlink ref="E62" r:id="rId111" display="Liquidação da NE nº 2026NE0000804 - Ref.  Prestação dos serviços continuados de desinsetização, desratização, descupinização e desalojamento de pombos e morcegos. Os serviços serão executados nas dependências dos imóveis da Procuradoria-Geral de Justiça no Amazonas, na Capital e Interior, relativo a Maio/2026 conforme NF-e n° 412 e documentos no SEI 2026.013699 ." xr:uid="{DD9D5287-34FF-46A3-B87F-CFEFF98E0DF3}"/>
    <hyperlink ref="F63" r:id="rId112" xr:uid="{7921E9CC-45B5-4695-802E-5E987171B352}"/>
    <hyperlink ref="F64" r:id="rId113" xr:uid="{296F58C3-1DCC-4914-A3CA-5AE32088C3D0}"/>
    <hyperlink ref="F65" r:id="rId114" xr:uid="{A4BB20E9-9E74-4C72-8AD4-1AFC65D2888B}"/>
    <hyperlink ref="E64" r:id="rId115" display="Liquidação da NE nº 2026NE0000060 - Ref. fornecimento de 800 garrafões de água mineral potável, sem gás, em vasilhames de 20L, para atender unidades do MPAM em Manaus, conforme Contrato 022/2023-MP/PGJ, 3º Termo Aditivo, NF 1186, competência junho/2026, SEI 2026.014775." xr:uid="{B471E6BC-A714-4B67-A30D-D87CA0DFBCDD}"/>
    <hyperlink ref="E65" r:id="rId116" display="Liquidação da NE nº 2026NE0000792 - Ref. fornecimento de 800 garrafões de água mineral potável, sem gás, em vasilhames de 20L, para atender unidades do MPAM em Manaus, conforme Contrato 022/2023-MP/PGJ, 3º Termo Aditivo, NF 1186, competência junho/2026, SEI 2026.014775." xr:uid="{DD56D3AB-E5C5-4194-89D7-88F7B3F7E16B}"/>
    <hyperlink ref="E63" r:id="rId117" xr:uid="{E1EA61EB-AAF3-4897-9626-0060D08B2ABC}"/>
    <hyperlink ref="F66" r:id="rId118" xr:uid="{7BD1EE04-9B8E-4105-BC5B-2498C020C1F4}"/>
    <hyperlink ref="F67" r:id="rId119" xr:uid="{81580CBC-470E-4EF8-BFB6-68732B4C6023}"/>
    <hyperlink ref="E67" r:id="rId120" xr:uid="{E46B1D7F-95F5-4622-B17C-DF2BE3255998}"/>
  </hyperlinks>
  <pageMargins left="0.511811024" right="0.511811024" top="0.78740157499999996" bottom="0.78740157499999996" header="0.31496062000000002" footer="0.31496062000000002"/>
  <pageSetup scale="36" orientation="portrait" r:id="rId121"/>
  <drawing r:id="rId1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6BE98E97-4E5D-4FB7-96AC-5CD55D4E86E0}"/>
</file>

<file path=customXml/itemProps2.xml><?xml version="1.0" encoding="utf-8"?>
<ds:datastoreItem xmlns:ds="http://schemas.openxmlformats.org/officeDocument/2006/customXml" ds:itemID="{FC0BAA00-0BDD-4184-84FE-33DE6538535E}"/>
</file>

<file path=customXml/itemProps3.xml><?xml version="1.0" encoding="utf-8"?>
<ds:datastoreItem xmlns:ds="http://schemas.openxmlformats.org/officeDocument/2006/customXml" ds:itemID="{B9AE2AAD-B455-4D61-8283-3C3AA5CD06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2026-07-01T12:44:46Z</dcterms:created>
  <dcterms:modified xsi:type="dcterms:W3CDTF">2026-07-01T12:49:02Z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