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-my.sharepoint.com/personal/kamillaizel_mpam_mp_br/Documents/"/>
    </mc:Choice>
  </mc:AlternateContent>
  <xr:revisionPtr revIDLastSave="0" documentId="8_{53F433B4-C04E-456A-87C4-3ACC5C171855}" xr6:coauthVersionLast="47" xr6:coauthVersionMax="47" xr10:uidLastSave="{00000000-0000-0000-0000-000000000000}"/>
  <bookViews>
    <workbookView xWindow="-24120" yWindow="-120" windowWidth="24240" windowHeight="13020" xr2:uid="{E6FFD3F3-62A2-4F4C-AD39-C638243F54C5}"/>
  </bookViews>
  <sheets>
    <sheet name="Bens" sheetId="1" r:id="rId1"/>
  </sheets>
  <definedNames>
    <definedName name="_xlnm._FilterDatabase" localSheetId="0" hidden="1">Bens!$D$1:$D$31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18" i="1"/>
  <c r="L17" i="1"/>
  <c r="L16" i="1"/>
  <c r="L15" i="1"/>
  <c r="L14" i="1"/>
  <c r="L13" i="1"/>
  <c r="L12" i="1"/>
  <c r="L7" i="1"/>
</calcChain>
</file>

<file path=xl/sharedStrings.xml><?xml version="1.0" encoding="utf-8"?>
<sst xmlns="http://schemas.openxmlformats.org/spreadsheetml/2006/main" count="135" uniqueCount="99">
  <si>
    <t>JUNHO/2026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</si>
  <si>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</si>
  <si>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</si>
  <si>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</si>
  <si>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</si>
  <si>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</si>
  <si>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</si>
  <si>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</si>
  <si>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</si>
  <si>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</si>
  <si>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</si>
  <si>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</si>
  <si>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</si>
  <si>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</si>
  <si>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</si>
  <si>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</si>
  <si>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JUNHO</t>
  </si>
  <si>
    <t>ELGIN DISTRIBUIDORA LTDA</t>
  </si>
  <si>
    <t>Liquidação da NE nº 2026NE0000368 - Ref. aquisição de 400 baterias para nobreak 12V 7Ah, marca/modelo ELGIN, conforme AFMS nº 36.2026.SCOMS, ARP nº 29.2025.CPL, NF-e nº 376.273 e documentos no SEI 2026.010899.</t>
  </si>
  <si>
    <t>376273/2026</t>
  </si>
  <si>
    <t>1056/2026</t>
  </si>
  <si>
    <t>2026.010899</t>
  </si>
  <si>
    <t>VITOR ALFREDO THOMAS LTDA</t>
  </si>
  <si>
    <t>Liquidação da NE nº 2025NE0001383 - Ref. à aquisição de 12 racks de parede desmontáveis 19", 12U x 570mm, marca/modelo Mini Rack 19 Compact Lite, para manutenção e suporte em informática nas unidades do MPAM, conforme AFMS nº 234.2025.SCOMS, NF-e nº 65357805, SEI 2026.012488.</t>
  </si>
  <si>
    <t>65357805/2026</t>
  </si>
  <si>
    <t>1057/2026</t>
  </si>
  <si>
    <t>2026.012488</t>
  </si>
  <si>
    <t xml:space="preserve"> GPTECH COMERCIO DE EQUIPAMENTOS E PRODUCOES LTDA</t>
  </si>
  <si>
    <t>Liquidação da NE nº 2026NE0000410 - Ref. ao fornecimento de equipamentos, materiais e ferramentas de informática para manutenção e suporte do MPAM, conforme ARP 29/2025, PE 94.021/2025 e AFMS 41/2026, NF 104, D9GPTECH, SEI 2026.009650.</t>
  </si>
  <si>
    <t>104/2026</t>
  </si>
  <si>
    <t>1084/2026</t>
  </si>
  <si>
    <t>2026.009650</t>
  </si>
  <si>
    <t>Liquidação da NE nº 2026.009650 - Ref. ao fornecimento de equipamentos, materiais e ferramentas de informática para manutenção e suporte do MPAM, conforme ARP 29/2025, PE 94.021/2025 e AFMS 41/2026, NF 104, GPTECH, SEI 2026.009650.</t>
  </si>
  <si>
    <t>1085/2026</t>
  </si>
  <si>
    <t>Liquidaçao da NE nº 2026NE0000411 - Ref. ao fornecimento de equipamentos, materiais e ferramentas de informática para manutenção e suporte do MPAM, conforme ARP 29/2025, PE 94.021/2025 e AFMS 41/2026, NF 105, GPTECH, SEI 2026.009650.</t>
  </si>
  <si>
    <t>105/2026</t>
  </si>
  <si>
    <t>1086/2026</t>
  </si>
  <si>
    <t>CLM SOFTWARE COMERCIO IMPORTACAO E EXPORTACAO LTDA.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</si>
  <si>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21, SEI 2026.011725.</t>
  </si>
  <si>
    <t>21/2026</t>
  </si>
  <si>
    <t>1087/2026</t>
  </si>
  <si>
    <t>2026.011725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</si>
  <si>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22, SEI 2026.011725.</t>
  </si>
  <si>
    <t>22/2026</t>
  </si>
  <si>
    <t>1088/2026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</si>
  <si>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23, SEI 2026.011725.</t>
  </si>
  <si>
    <t>23/2026</t>
  </si>
  <si>
    <t>1089/2026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</si>
  <si>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24, SEI 2026.011725.</t>
  </si>
  <si>
    <t>24/2026</t>
  </si>
  <si>
    <t>1090/2026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</si>
  <si>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566, SEI 2026.011725.</t>
  </si>
  <si>
    <t>566/2026</t>
  </si>
  <si>
    <t>1091/2026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</si>
  <si>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567, SEI 2026.011725.</t>
  </si>
  <si>
    <t>567/2026</t>
  </si>
  <si>
    <t>1092/2026</t>
  </si>
  <si>
    <t>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568, SEI 2026.011725.</t>
  </si>
  <si>
    <t>568/2026</t>
  </si>
  <si>
    <t>1093/2026</t>
  </si>
  <si>
    <t>GPR SOLUCOES CONSULTIVAS LTDA</t>
  </si>
  <si>
    <t>Liquidação da NE nº 2026NE0000584 - Referente à aquisição de suporte tripé universal para projetor e notebook, com inclinação até 20kg, destinado à Assessoria de Relações Públicas e Cerimonial do MPAM, conforme NF-e nº 734, TR nº 13.2025.SPAT, NE 2026NE0000584 e registro AJURI/tombo nº 25675.</t>
  </si>
  <si>
    <t>734/2026</t>
  </si>
  <si>
    <t>1115/2026</t>
  </si>
  <si>
    <t>2026.013676</t>
  </si>
  <si>
    <t>BETEL MOVEIS LTDA</t>
  </si>
  <si>
    <t>Liquidação da NE nº 2025NE0002437 - Referente ao fornecimento de 03 mesas de reunião com conectividade, material permanente tombado no AJURI sob nº 25677, 25678 e 27676, conforme NF-e nº 473, Pregão Eletrônico nº 94.022/2025-CPL/MP/PGJ-SRP, Ata de Registro de Preços nº 26/2025, SEI 2026.013696.</t>
  </si>
  <si>
    <t>473/2025</t>
  </si>
  <si>
    <t>1116/2026</t>
  </si>
  <si>
    <t>2026.013696</t>
  </si>
  <si>
    <t>MARIA DE FATIMA RODRIGUES</t>
  </si>
  <si>
    <t>Liquidação da NE nº 2025NE0001870 - Ref. aquisição, sob demanda, de arranjos de flores naturais, para atender os eventos oficiais, e coroas de flores em ocasiões fúnebres (009/2025-MP/PGJ), conforme NF-nº 138 e demais documentos no SEI 2026.013208.</t>
  </si>
  <si>
    <t>138/2026</t>
  </si>
  <si>
    <t>1138/2026</t>
  </si>
  <si>
    <t>2026.013208</t>
  </si>
  <si>
    <t>682 SOLUÇOES EM TECNOLOGIA DA INFORMAÇAO LTDA  ME</t>
  </si>
  <si>
    <t>Liquidação da NE nº 2026NE0000140 - Ref. à aquisição de licença de uso do SEOBRA, Software de Análise e Elaboração de Orçamentos de Obras, com módulos e base de dados de insumos/serviços de tabelas oficiais, por 12 meses, com vigência retroativa a 10/02/2026, Carta-Contrato 005/2026-MP/PGJ, NF 45129, SEI 2026.006064.</t>
  </si>
  <si>
    <t>45129/2026</t>
  </si>
  <si>
    <t>1142/2026</t>
  </si>
  <si>
    <t>2026.006064</t>
  </si>
  <si>
    <t>MERITO BRINDES E PREMIAÇÕES LTDA</t>
  </si>
  <si>
    <t>Liquidação da NE nº 2026NE0000618 - Ref. ao serviço de produção de pins em metal com gravação em baixo relevo, esmaltado colorido, com banho de níquel, conf. NF-n° 156  e documentos no SEI 2026.013564.</t>
  </si>
  <si>
    <t>156/2026</t>
  </si>
  <si>
    <t>1159/2026</t>
  </si>
  <si>
    <t>2026.013564</t>
  </si>
  <si>
    <t>GPTECH COMERCIO DE EQUIPAMENTOS E PRODUCOES LTDA</t>
  </si>
  <si>
    <t>Liquidação da NE nº 2026NE0000754 - Referente ao fornecimento de 01 Smart TV LED 50" 4K, material permanente tombado no AJURI sob nº 25680, conforme NF-e nº 119, NE 2026NE0000754, PE nº 94.018/2025-CPL/MP/PGJ-SRP, ARP nº 31/2025, SEI 2026.013733.</t>
  </si>
  <si>
    <t>119/2026</t>
  </si>
  <si>
    <t>1160/2026</t>
  </si>
  <si>
    <t>2026.013733</t>
  </si>
  <si>
    <t>Liquidação da NE nº 2026NE0000743 - Ref. ao fornecimento de smart tv led, material permanente tombado no AJURI sob nº 25679, conforme NF-e nº 122, Pregão Eletrônico nº 94.018/2025-CPL/MP/PGJ-SRP, Ata de Registro de Preços nº 31/2025, SEI 2026.013747.</t>
  </si>
  <si>
    <t>122/2026</t>
  </si>
  <si>
    <t>1161/2026</t>
  </si>
  <si>
    <t>2026.013747</t>
  </si>
  <si>
    <t>Fonte da informação: Sistema eletronico de informações (SEI) e sistema AFI. DOF/MPAM.</t>
  </si>
  <si>
    <t>Data da última atualização: 01/07/2026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</si>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</sst>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2" fillId="0" borderId="0" applyBorder="0" applyProtection="0"/>
    <xf numFmtId="0" fontId="2" fillId="0" borderId="0"/>
  </cellStyleXfs>
  <cellXfs count="65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wrapText="1"/>
    </xf>
    <xf numFmtId="0" fontId="12" fillId="0" borderId="0" xfId="3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1" fillId="0" borderId="1" xfId="2" applyFont="1" applyBorder="1" applyAlignment="1" applyProtection="1">
      <alignment vertical="center" wrapText="1"/>
    </xf>
    <xf numFmtId="167" fontId="11" fillId="0" borderId="1" xfId="2" applyFont="1" applyBorder="1" applyAlignment="1">
      <alignment vertical="center" wrapText="1"/>
    </xf>
    <xf numFmtId="0" fontId="13" fillId="0" borderId="0" xfId="0" applyFont="1"/>
    <xf numFmtId="0" fontId="14" fillId="0" borderId="1" xfId="3" applyFont="1" applyBorder="1" applyAlignment="1">
      <alignment vertical="center" wrapText="1"/>
    </xf>
    <xf numFmtId="0" fontId="12" fillId="0" borderId="1" xfId="3" applyBorder="1" applyAlignment="1">
      <alignment horizontal="center" vertical="center"/>
    </xf>
    <xf numFmtId="0" fontId="14" fillId="0" borderId="1" xfId="3" applyFont="1" applyBorder="1" applyAlignment="1" applyProtection="1">
      <alignment wrapText="1"/>
    </xf>
    <xf numFmtId="16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2" applyFont="1" applyBorder="1" applyAlignment="1" applyProtection="1">
      <alignment vertical="center"/>
    </xf>
    <xf numFmtId="0" fontId="11" fillId="0" borderId="3" xfId="0" applyFont="1" applyBorder="1" applyAlignment="1">
      <alignment horizontal="center" vertical="center" wrapText="1"/>
    </xf>
    <xf numFmtId="0" fontId="14" fillId="0" borderId="3" xfId="3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horizontal="center" vertical="center"/>
    </xf>
    <xf numFmtId="0" fontId="14" fillId="0" borderId="4" xfId="3" applyFont="1" applyBorder="1" applyAlignment="1">
      <alignment vertical="center" wrapText="1"/>
    </xf>
    <xf numFmtId="0" fontId="12" fillId="0" borderId="5" xfId="3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3" applyBorder="1" applyAlignment="1">
      <alignment wrapText="1"/>
    </xf>
    <xf numFmtId="43" fontId="11" fillId="0" borderId="1" xfId="0" applyNumberFormat="1" applyFont="1" applyBorder="1" applyAlignment="1">
      <alignment horizontal="center" vertical="center" wrapText="1"/>
    </xf>
    <xf numFmtId="0" fontId="12" fillId="0" borderId="6" xfId="3" applyBorder="1" applyAlignment="1">
      <alignment wrapText="1"/>
    </xf>
    <xf numFmtId="0" fontId="12" fillId="0" borderId="4" xfId="3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1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11" fillId="0" borderId="8" xfId="0" applyFont="1" applyBorder="1" applyAlignment="1">
      <alignment horizontal="center" vertical="center"/>
    </xf>
    <xf numFmtId="0" fontId="12" fillId="0" borderId="5" xfId="3" applyBorder="1" applyAlignment="1">
      <alignment horizontal="center" vertical="center" wrapText="1"/>
    </xf>
    <xf numFmtId="167" fontId="11" fillId="0" borderId="1" xfId="2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/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9" xfId="0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1EE0B649-B3EF-40F6-A406-ECDEE7E82064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72FDD1F-E666-4A4C-8802-545304FEC2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0189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-j5/DOF/2026/TRANSPARENCIA/Ordem%20Cronologica/Junho/Bens/NFS_23_2026_CLM_LTDA.pdf" TargetMode="External"/><Relationship Id="rId13" Type="http://schemas.openxmlformats.org/officeDocument/2006/relationships/hyperlink" Target="https://www.mpam.mp.br/images-j5/DOF/2026/TRANSPARENCIA/Ordem%20Cronologica/Junho/Bens/NFS_473_2025_BETEL_LTDA.pdf" TargetMode="External"/><Relationship Id="rId18" Type="http://schemas.openxmlformats.org/officeDocument/2006/relationships/hyperlink" Target="https://www.mpam.mp.br/images-j5/DCCON/2026/CONTRATOS/CT%20005-2026.pdf" TargetMode="External"/><Relationship Id="rId26" Type="http://schemas.openxmlformats.org/officeDocument/2006/relationships/hyperlink" Target="https://www.mpam.mp.br/images-j5/DOF/2026/TRANSPARENCIA/Ordem%20Cronologica/Junho/Bens/NFS_122_2026_GPTECH_LTDA.pdf" TargetMode="External"/><Relationship Id="rId3" Type="http://schemas.openxmlformats.org/officeDocument/2006/relationships/hyperlink" Target="https://www.mpam.mp.br/images-j5/DOF/2026/TRANSPARENCIA/Ordem%20Cronologica/Junho/Bens/NFS_104_2026_GPTECH_LTDA.pdf" TargetMode="External"/><Relationship Id="rId21" Type="http://schemas.openxmlformats.org/officeDocument/2006/relationships/hyperlink" Target="https://www.mpam.mp.br/images-j5/DOF/2026/TRANSPARENCIA/Ordem%20Cronologica/Junho/Bens/NFS_734_2026_GPR_LTDA.pdf" TargetMode="External"/><Relationship Id="rId7" Type="http://schemas.openxmlformats.org/officeDocument/2006/relationships/hyperlink" Target="https://www.mpam.mp.br/images-j5/DOF/2026/TRANSPARENCIA/Ordem%20Cronologica/Junho/Bens/NFS_22_2026_CLM_LTDA.pdf" TargetMode="External"/><Relationship Id="rId12" Type="http://schemas.openxmlformats.org/officeDocument/2006/relationships/hyperlink" Target="https://www.mpam.mp.br/images-j5/DOF/2026/TRANSPARENCIA/Ordem%20Cronologica/Junho/Bens/NFS_568_2026_CLM_LTDA.pdf" TargetMode="External"/><Relationship Id="rId17" Type="http://schemas.openxmlformats.org/officeDocument/2006/relationships/hyperlink" Target="https://www.mpam.mp.br/images-j5/DCCON/2026/CONTRATOS/CT%20005-2026.pdf" TargetMode="External"/><Relationship Id="rId25" Type="http://schemas.openxmlformats.org/officeDocument/2006/relationships/hyperlink" Target="https://www.mpam.mp.br/images-j5/DCCON/2026/CARTAS-CONTRATO/CC%20005-2026.pdf" TargetMode="External"/><Relationship Id="rId2" Type="http://schemas.openxmlformats.org/officeDocument/2006/relationships/hyperlink" Target="https://www.mpam.mp.br/images-j5/DOF/2026/TRANSPARENCIA/Ordem%20Cronologica/Junho/Bens/NFS_65357805_2026_VITOR_LTDA.pdf" TargetMode="External"/><Relationship Id="rId16" Type="http://schemas.openxmlformats.org/officeDocument/2006/relationships/hyperlink" Target="https://www.mpam.mp.br/images-j5/DCCON/2026/CONTRATOS/CT%20005-2026.pdf" TargetMode="External"/><Relationship Id="rId20" Type="http://schemas.openxmlformats.org/officeDocument/2006/relationships/hyperlink" Target="https://www.mpam.mp.br/images-j5/DCCON/2026/CONTRATOS/CT%20005-2026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mpam.mp.br/images-j5/DOF/2026/TRANSPARENCIA/Ordem%20Cronologica/Junho/Bens/NFS_376273_2026_ELGIN_LTDA.pdf" TargetMode="External"/><Relationship Id="rId6" Type="http://schemas.openxmlformats.org/officeDocument/2006/relationships/hyperlink" Target="https://www.mpam.mp.br/images-j5/DOF/2026/TRANSPARENCIA/Ordem%20Cronologica/Junho/Bens/NFS_21_2026_CLM_LTDA.pdf" TargetMode="External"/><Relationship Id="rId11" Type="http://schemas.openxmlformats.org/officeDocument/2006/relationships/hyperlink" Target="https://www.mpam.mp.br/images-j5/DOF/2026/TRANSPARENCIA/Ordem%20Cronologica/Junho/Bens/NFS_567_2026_CLM_LTDA.pdf" TargetMode="External"/><Relationship Id="rId24" Type="http://schemas.openxmlformats.org/officeDocument/2006/relationships/hyperlink" Target="https://www.mpam.mp.br/images-j5/DOF/2026/TRANSPARENCIA/Ordem%20Cronologica/Junho/Bens/NFS_45129_2026_682_SOLUCOES.pdf" TargetMode="External"/><Relationship Id="rId5" Type="http://schemas.openxmlformats.org/officeDocument/2006/relationships/hyperlink" Target="https://www.mpam.mp.br/images-j5/DOF/2026/TRANSPARENCIA/Ordem%20Cronologica/Junho/Bens/NFS_105_2026_GPTECH_LTDA.pdf" TargetMode="External"/><Relationship Id="rId15" Type="http://schemas.openxmlformats.org/officeDocument/2006/relationships/hyperlink" Target="https://www.mpam.mp.br/images-j5/DCCON/2026/CONTRATOS/CT%20005-2026.pdf" TargetMode="External"/><Relationship Id="rId23" Type="http://schemas.openxmlformats.org/officeDocument/2006/relationships/hyperlink" Target="https://www.mpam.mp.br/images-j5/DOF/2026/TRANSPARENCIA/Ordem%20Cronologica/Junho/Bens/NFS_138_2026_MARIA_DE_FATIMA.pdf" TargetMode="External"/><Relationship Id="rId28" Type="http://schemas.openxmlformats.org/officeDocument/2006/relationships/hyperlink" Target="https://www.mpam.mp.br/images-j5/DOF/2026/TRANSPARENCIA/Ordem%20Cronologica/Junho/Bens/NFS_156_2026_MERITO_LTDA.pdf" TargetMode="External"/><Relationship Id="rId10" Type="http://schemas.openxmlformats.org/officeDocument/2006/relationships/hyperlink" Target="https://www.mpam.mp.br/images-j5/DOF/2026/TRANSPARENCIA/Ordem%20Cronologica/Junho/Bens/NFS_566_2026_CLM_LTDA.pdf" TargetMode="External"/><Relationship Id="rId19" Type="http://schemas.openxmlformats.org/officeDocument/2006/relationships/hyperlink" Target="https://www.mpam.mp.br/images-j5/DCCON/2026/CONTRATOS/CT%20005-2026.pdf" TargetMode="External"/><Relationship Id="rId4" Type="http://schemas.openxmlformats.org/officeDocument/2006/relationships/hyperlink" Target="https://www.mpam.mp.br/images-j5/DOF/2026/TRANSPARENCIA/Ordem%20Cronologica/Junho/Bens/NFS_104_2026_GPTECH_LTDA.pdf" TargetMode="External"/><Relationship Id="rId9" Type="http://schemas.openxmlformats.org/officeDocument/2006/relationships/hyperlink" Target="https://www.mpam.mp.br/images-j5/DOF/2026/TRANSPARENCIA/Ordem%20Cronologica/Junho/Bens/NFS_24_2026_CLM_LTDA.pdf" TargetMode="External"/><Relationship Id="rId14" Type="http://schemas.openxmlformats.org/officeDocument/2006/relationships/hyperlink" Target="https://www.mpam.mp.br/images-j5/DCCON/2026/CONTRATOS/CT%20005-2026.pdf" TargetMode="External"/><Relationship Id="rId22" Type="http://schemas.openxmlformats.org/officeDocument/2006/relationships/hyperlink" Target="https://www.mpam.mp.br/images/CC_009-2025_bc0e3.pdf" TargetMode="External"/><Relationship Id="rId27" Type="http://schemas.openxmlformats.org/officeDocument/2006/relationships/hyperlink" Target="https://www.mpam.mp.br/images-j5/DOF/2026/TRANSPARENCIA/Ordem%20Cronologica/Junho/Bens/NFS_119_2026_GPTECH_LTDA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79CE-F517-495F-8A5C-FCACE9B5D4B1}">
  <dimension ref="A1:M36"/>
  <sheetViews>
    <sheetView tabSelected="1" topLeftCell="A24" zoomScale="80" zoomScaleNormal="80" workbookViewId="0">
      <selection activeCell="O7" sqref="O7"/>
    </sheetView>
  </sheetViews>
  <sheetFormatPr defaultRowHeight="15"/>
  <cols>
    <col min="1" max="1" width="13.7109375" customWidth="1"/>
    <col min="2" max="2" width="14.7109375" customWidth="1"/>
    <col min="3" max="3" width="18.5703125" style="55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12.85546875" hidden="1" customWidth="1"/>
    <col min="9" max="9" width="16.5703125" hidden="1" customWidth="1"/>
    <col min="10" max="10" width="20.85546875" customWidth="1"/>
    <col min="11" max="11" width="14.85546875" customWidth="1"/>
    <col min="12" max="12" width="16.42578125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 t="s">
        <v>0</v>
      </c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5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s="28" customFormat="1" ht="135">
      <c r="A7" s="20" t="s">
        <v>16</v>
      </c>
      <c r="B7" s="20">
        <v>1</v>
      </c>
      <c r="C7" s="21">
        <v>7023429000143</v>
      </c>
      <c r="D7" s="21" t="s">
        <v>17</v>
      </c>
      <c r="E7" s="22" t="s">
        <v>18</v>
      </c>
      <c r="F7" s="23" t="s">
        <v>19</v>
      </c>
      <c r="G7" s="24">
        <v>46175</v>
      </c>
      <c r="H7" s="25" t="s">
        <v>20</v>
      </c>
      <c r="I7" s="26">
        <v>22599.72</v>
      </c>
      <c r="J7" s="24">
        <v>46175</v>
      </c>
      <c r="K7" s="21"/>
      <c r="L7" s="27">
        <f>271.2+22328.52</f>
        <v>22599.72</v>
      </c>
      <c r="M7" s="25" t="s">
        <v>21</v>
      </c>
    </row>
    <row r="8" spans="1:13" s="28" customFormat="1" ht="165">
      <c r="A8" s="20" t="s">
        <v>16</v>
      </c>
      <c r="B8" s="21">
        <v>2</v>
      </c>
      <c r="C8" s="21">
        <v>53278020000195</v>
      </c>
      <c r="D8" s="21" t="s">
        <v>22</v>
      </c>
      <c r="E8" s="29" t="s">
        <v>23</v>
      </c>
      <c r="F8" s="30" t="s">
        <v>24</v>
      </c>
      <c r="G8" s="24">
        <v>46175</v>
      </c>
      <c r="H8" s="25" t="s">
        <v>25</v>
      </c>
      <c r="I8" s="26">
        <v>10740</v>
      </c>
      <c r="J8" s="24">
        <v>46175</v>
      </c>
      <c r="K8" s="21"/>
      <c r="L8" s="27">
        <v>10740</v>
      </c>
      <c r="M8" s="25" t="s">
        <v>26</v>
      </c>
    </row>
    <row r="9" spans="1:13" s="28" customFormat="1" ht="150">
      <c r="A9" s="20" t="s">
        <v>16</v>
      </c>
      <c r="B9" s="20">
        <v>3</v>
      </c>
      <c r="C9" s="20">
        <v>31122324000126</v>
      </c>
      <c r="D9" s="21" t="s">
        <v>27</v>
      </c>
      <c r="E9" s="31" t="s">
        <v>28</v>
      </c>
      <c r="F9" s="30" t="s">
        <v>29</v>
      </c>
      <c r="G9" s="32">
        <v>46182</v>
      </c>
      <c r="H9" s="33" t="s">
        <v>30</v>
      </c>
      <c r="I9" s="34">
        <v>22028.42</v>
      </c>
      <c r="J9" s="24">
        <v>46183</v>
      </c>
      <c r="K9" s="24"/>
      <c r="L9" s="34">
        <v>22028.42</v>
      </c>
      <c r="M9" s="33" t="s">
        <v>31</v>
      </c>
    </row>
    <row r="10" spans="1:13" s="37" customFormat="1" ht="150">
      <c r="A10" s="20" t="s">
        <v>16</v>
      </c>
      <c r="B10" s="35">
        <v>4</v>
      </c>
      <c r="C10" s="20">
        <v>31122324000126</v>
      </c>
      <c r="D10" s="21" t="s">
        <v>27</v>
      </c>
      <c r="E10" s="36" t="s">
        <v>32</v>
      </c>
      <c r="F10" s="30" t="s">
        <v>29</v>
      </c>
      <c r="G10" s="24">
        <v>46182</v>
      </c>
      <c r="H10" s="25" t="s">
        <v>33</v>
      </c>
      <c r="I10" s="26">
        <v>23338.34</v>
      </c>
      <c r="J10" s="24">
        <v>46183</v>
      </c>
      <c r="K10" s="21"/>
      <c r="L10" s="26">
        <v>23338.34</v>
      </c>
      <c r="M10" s="25" t="s">
        <v>31</v>
      </c>
    </row>
    <row r="11" spans="1:13" s="37" customFormat="1" ht="150">
      <c r="A11" s="20" t="s">
        <v>16</v>
      </c>
      <c r="B11" s="38">
        <v>5</v>
      </c>
      <c r="C11" s="20">
        <v>31122324000126</v>
      </c>
      <c r="D11" s="21" t="s">
        <v>27</v>
      </c>
      <c r="E11" s="39" t="s">
        <v>34</v>
      </c>
      <c r="F11" s="40" t="s">
        <v>35</v>
      </c>
      <c r="G11" s="24">
        <v>46182</v>
      </c>
      <c r="H11" s="25" t="s">
        <v>36</v>
      </c>
      <c r="I11" s="26">
        <v>27979.1</v>
      </c>
      <c r="J11" s="24">
        <v>46183</v>
      </c>
      <c r="K11" s="21"/>
      <c r="L11" s="26">
        <v>27979.1</v>
      </c>
      <c r="M11" s="25" t="s">
        <v>31</v>
      </c>
    </row>
    <row r="12" spans="1:13" s="37" customFormat="1" ht="180">
      <c r="A12" s="20" t="s">
        <v>16</v>
      </c>
      <c r="B12" s="35">
        <v>6</v>
      </c>
      <c r="C12" s="38">
        <v>2092332000330</v>
      </c>
      <c r="D12" s="41" t="s">
        <v>37</v>
      </c>
      <c r="E12" s="42" t="s">
        <v>38</v>
      </c>
      <c r="F12" s="40" t="s">
        <v>39</v>
      </c>
      <c r="G12" s="24">
        <v>46182</v>
      </c>
      <c r="H12" s="25" t="s">
        <v>40</v>
      </c>
      <c r="I12" s="26">
        <v>1200000</v>
      </c>
      <c r="J12" s="24">
        <v>46185</v>
      </c>
      <c r="K12" s="43"/>
      <c r="L12" s="26">
        <f>14400+285600</f>
        <v>300000</v>
      </c>
      <c r="M12" s="25" t="s">
        <v>41</v>
      </c>
    </row>
    <row r="13" spans="1:13" s="37" customFormat="1" ht="180">
      <c r="A13" s="20" t="s">
        <v>16</v>
      </c>
      <c r="B13" s="38">
        <v>7</v>
      </c>
      <c r="C13" s="38">
        <v>2092332000330</v>
      </c>
      <c r="D13" s="41" t="s">
        <v>37</v>
      </c>
      <c r="E13" s="44" t="s">
        <v>42</v>
      </c>
      <c r="F13" s="40" t="s">
        <v>43</v>
      </c>
      <c r="G13" s="24">
        <v>46182</v>
      </c>
      <c r="H13" s="25" t="s">
        <v>44</v>
      </c>
      <c r="I13" s="26">
        <v>4576801</v>
      </c>
      <c r="J13" s="24">
        <v>46185</v>
      </c>
      <c r="K13" s="43"/>
      <c r="L13" s="26">
        <f>54921.61+1089278.64</f>
        <v>1144200.25</v>
      </c>
      <c r="M13" s="25" t="s">
        <v>41</v>
      </c>
    </row>
    <row r="14" spans="1:13" s="37" customFormat="1" ht="180">
      <c r="A14" s="20" t="s">
        <v>16</v>
      </c>
      <c r="B14" s="35">
        <v>8</v>
      </c>
      <c r="C14" s="38">
        <v>2092332000330</v>
      </c>
      <c r="D14" s="41" t="s">
        <v>37</v>
      </c>
      <c r="E14" s="44" t="s">
        <v>45</v>
      </c>
      <c r="F14" s="40" t="s">
        <v>46</v>
      </c>
      <c r="G14" s="24">
        <v>46182</v>
      </c>
      <c r="H14" s="25" t="s">
        <v>47</v>
      </c>
      <c r="I14" s="26">
        <v>900000</v>
      </c>
      <c r="J14" s="24">
        <v>46185</v>
      </c>
      <c r="K14" s="43"/>
      <c r="L14" s="26">
        <f>10800+214200</f>
        <v>225000</v>
      </c>
      <c r="M14" s="25" t="s">
        <v>41</v>
      </c>
    </row>
    <row r="15" spans="1:13" s="37" customFormat="1" ht="180">
      <c r="A15" s="20" t="s">
        <v>16</v>
      </c>
      <c r="B15" s="35">
        <v>9</v>
      </c>
      <c r="C15" s="38">
        <v>2092332000330</v>
      </c>
      <c r="D15" s="41" t="s">
        <v>37</v>
      </c>
      <c r="E15" s="42" t="s">
        <v>48</v>
      </c>
      <c r="F15" s="40" t="s">
        <v>49</v>
      </c>
      <c r="G15" s="24">
        <v>46182</v>
      </c>
      <c r="H15" s="25" t="s">
        <v>50</v>
      </c>
      <c r="I15" s="26">
        <v>120330.3</v>
      </c>
      <c r="J15" s="24">
        <v>46185</v>
      </c>
      <c r="K15" s="43"/>
      <c r="L15" s="26">
        <f>1443.97+28638.6</f>
        <v>30082.57</v>
      </c>
      <c r="M15" s="25" t="s">
        <v>41</v>
      </c>
    </row>
    <row r="16" spans="1:13" s="37" customFormat="1" ht="180">
      <c r="A16" s="20" t="s">
        <v>16</v>
      </c>
      <c r="B16" s="38">
        <v>10</v>
      </c>
      <c r="C16" s="38">
        <v>2092332000330</v>
      </c>
      <c r="D16" s="41" t="s">
        <v>37</v>
      </c>
      <c r="E16" s="42" t="s">
        <v>51</v>
      </c>
      <c r="F16" s="40" t="s">
        <v>52</v>
      </c>
      <c r="G16" s="24">
        <v>46182</v>
      </c>
      <c r="H16" s="25" t="s">
        <v>53</v>
      </c>
      <c r="I16" s="26">
        <v>3185190</v>
      </c>
      <c r="J16" s="24">
        <v>46185</v>
      </c>
      <c r="K16" s="43"/>
      <c r="L16" s="26">
        <f>9555.57+786741.93</f>
        <v>796297.5</v>
      </c>
      <c r="M16" s="25" t="s">
        <v>41</v>
      </c>
    </row>
    <row r="17" spans="1:13" s="37" customFormat="1" ht="180">
      <c r="A17" s="20" t="s">
        <v>16</v>
      </c>
      <c r="B17" s="35">
        <v>11</v>
      </c>
      <c r="C17" s="38">
        <v>2092332000330</v>
      </c>
      <c r="D17" s="41" t="s">
        <v>37</v>
      </c>
      <c r="E17" s="45" t="s">
        <v>54</v>
      </c>
      <c r="F17" s="40" t="s">
        <v>55</v>
      </c>
      <c r="G17" s="24">
        <v>46182</v>
      </c>
      <c r="H17" s="25" t="s">
        <v>56</v>
      </c>
      <c r="I17" s="26">
        <v>230000</v>
      </c>
      <c r="J17" s="24">
        <v>46185</v>
      </c>
      <c r="K17" s="43"/>
      <c r="L17" s="26">
        <f>690+56810</f>
        <v>57500</v>
      </c>
      <c r="M17" s="25" t="s">
        <v>41</v>
      </c>
    </row>
    <row r="18" spans="1:13" s="37" customFormat="1" ht="180">
      <c r="A18" s="20" t="s">
        <v>16</v>
      </c>
      <c r="B18" s="35">
        <v>12</v>
      </c>
      <c r="C18" s="38">
        <v>2092332000330</v>
      </c>
      <c r="D18" s="41" t="s">
        <v>37</v>
      </c>
      <c r="E18" s="42" t="s">
        <v>57</v>
      </c>
      <c r="F18" s="40" t="s">
        <v>58</v>
      </c>
      <c r="G18" s="24">
        <v>46182</v>
      </c>
      <c r="H18" s="25" t="s">
        <v>59</v>
      </c>
      <c r="I18" s="26">
        <v>403956.7</v>
      </c>
      <c r="J18" s="24">
        <v>46185</v>
      </c>
      <c r="K18" s="43"/>
      <c r="L18" s="26">
        <f>1211.87+99777.31</f>
        <v>100989.18</v>
      </c>
      <c r="M18" s="25" t="s">
        <v>41</v>
      </c>
    </row>
    <row r="19" spans="1:13" s="47" customFormat="1" ht="165">
      <c r="A19" s="46" t="s">
        <v>16</v>
      </c>
      <c r="B19" s="35">
        <v>13</v>
      </c>
      <c r="C19" s="21">
        <v>53111650000170</v>
      </c>
      <c r="D19" s="21" t="s">
        <v>60</v>
      </c>
      <c r="E19" s="22" t="s">
        <v>61</v>
      </c>
      <c r="F19" s="30" t="s">
        <v>62</v>
      </c>
      <c r="G19" s="24">
        <v>46184</v>
      </c>
      <c r="H19" s="25" t="s">
        <v>63</v>
      </c>
      <c r="I19" s="26">
        <v>247</v>
      </c>
      <c r="J19" s="24">
        <v>46185</v>
      </c>
      <c r="K19" s="21"/>
      <c r="L19" s="26">
        <v>247</v>
      </c>
      <c r="M19" s="25" t="s">
        <v>64</v>
      </c>
    </row>
    <row r="20" spans="1:13" s="37" customFormat="1" ht="165">
      <c r="A20" s="20" t="s">
        <v>16</v>
      </c>
      <c r="B20" s="35">
        <v>14</v>
      </c>
      <c r="C20" s="48">
        <v>30746178000147</v>
      </c>
      <c r="D20" s="41" t="s">
        <v>65</v>
      </c>
      <c r="E20" s="49" t="s">
        <v>66</v>
      </c>
      <c r="F20" s="40" t="s">
        <v>67</v>
      </c>
      <c r="G20" s="24">
        <v>46184</v>
      </c>
      <c r="H20" s="25" t="s">
        <v>68</v>
      </c>
      <c r="I20" s="26">
        <v>8100</v>
      </c>
      <c r="J20" s="24">
        <v>46185</v>
      </c>
      <c r="K20" s="21"/>
      <c r="L20" s="26">
        <v>8100</v>
      </c>
      <c r="M20" s="25" t="s">
        <v>69</v>
      </c>
    </row>
    <row r="21" spans="1:13" s="37" customFormat="1" ht="150">
      <c r="A21" s="20" t="s">
        <v>16</v>
      </c>
      <c r="B21" s="35">
        <v>15</v>
      </c>
      <c r="C21" s="50">
        <v>22348997000108</v>
      </c>
      <c r="D21" s="41" t="s">
        <v>70</v>
      </c>
      <c r="E21" s="42" t="s">
        <v>71</v>
      </c>
      <c r="F21" s="40" t="s">
        <v>72</v>
      </c>
      <c r="G21" s="24">
        <v>46188</v>
      </c>
      <c r="H21" s="25" t="s">
        <v>73</v>
      </c>
      <c r="I21" s="26">
        <v>890</v>
      </c>
      <c r="J21" s="24">
        <v>46189</v>
      </c>
      <c r="K21" s="21"/>
      <c r="L21" s="26">
        <f>42.72+847.28</f>
        <v>890</v>
      </c>
      <c r="M21" s="25" t="s">
        <v>74</v>
      </c>
    </row>
    <row r="22" spans="1:13" s="37" customFormat="1" ht="180">
      <c r="A22" s="20" t="s">
        <v>16</v>
      </c>
      <c r="B22" s="35">
        <v>16</v>
      </c>
      <c r="C22" s="50">
        <v>23674714000180</v>
      </c>
      <c r="D22" s="41" t="s">
        <v>75</v>
      </c>
      <c r="E22" s="42" t="s">
        <v>76</v>
      </c>
      <c r="F22" s="51" t="s">
        <v>77</v>
      </c>
      <c r="G22" s="24">
        <v>46189</v>
      </c>
      <c r="H22" s="25" t="s">
        <v>78</v>
      </c>
      <c r="I22" s="26">
        <v>5299.6</v>
      </c>
      <c r="J22" s="24">
        <v>46189</v>
      </c>
      <c r="K22" s="21"/>
      <c r="L22" s="26">
        <f>5299.6</f>
        <v>5299.6</v>
      </c>
      <c r="M22" s="25" t="s">
        <v>79</v>
      </c>
    </row>
    <row r="23" spans="1:13" s="37" customFormat="1" ht="120">
      <c r="A23" s="20" t="s">
        <v>16</v>
      </c>
      <c r="B23" s="35">
        <v>17</v>
      </c>
      <c r="C23" s="20">
        <v>21883166000173</v>
      </c>
      <c r="D23" s="21" t="s">
        <v>80</v>
      </c>
      <c r="E23" s="22" t="s">
        <v>81</v>
      </c>
      <c r="F23" s="30" t="s">
        <v>82</v>
      </c>
      <c r="G23" s="24">
        <v>46191</v>
      </c>
      <c r="H23" s="33" t="s">
        <v>83</v>
      </c>
      <c r="I23" s="34">
        <v>2612.5</v>
      </c>
      <c r="J23" s="32">
        <v>46192</v>
      </c>
      <c r="K23" s="20"/>
      <c r="L23" s="52">
        <v>2612.5</v>
      </c>
      <c r="M23" s="33" t="s">
        <v>84</v>
      </c>
    </row>
    <row r="24" spans="1:13" s="37" customFormat="1" ht="166.5" customHeight="1">
      <c r="A24" s="20" t="s">
        <v>16</v>
      </c>
      <c r="B24" s="35">
        <v>18</v>
      </c>
      <c r="C24" s="50">
        <v>31122324000126</v>
      </c>
      <c r="D24" s="41" t="s">
        <v>85</v>
      </c>
      <c r="E24" s="53" t="s">
        <v>86</v>
      </c>
      <c r="F24" s="40" t="s">
        <v>87</v>
      </c>
      <c r="G24" s="24">
        <v>46191</v>
      </c>
      <c r="H24" s="25" t="s">
        <v>88</v>
      </c>
      <c r="I24" s="26">
        <v>2365</v>
      </c>
      <c r="J24" s="24">
        <v>46192</v>
      </c>
      <c r="K24" s="21"/>
      <c r="L24" s="26">
        <v>2365</v>
      </c>
      <c r="M24" s="25" t="s">
        <v>89</v>
      </c>
    </row>
    <row r="25" spans="1:13" s="37" customFormat="1" ht="150">
      <c r="A25" s="20" t="s">
        <v>16</v>
      </c>
      <c r="B25" s="21">
        <v>19</v>
      </c>
      <c r="C25" s="50">
        <v>31122324000126</v>
      </c>
      <c r="D25" s="41" t="s">
        <v>85</v>
      </c>
      <c r="E25" s="49" t="s">
        <v>90</v>
      </c>
      <c r="F25" s="40" t="s">
        <v>91</v>
      </c>
      <c r="G25" s="24">
        <v>46191</v>
      </c>
      <c r="H25" s="25" t="s">
        <v>92</v>
      </c>
      <c r="I25" s="26">
        <v>2365</v>
      </c>
      <c r="J25" s="24">
        <v>46192</v>
      </c>
      <c r="K25" s="21"/>
      <c r="L25" s="26">
        <v>2365</v>
      </c>
      <c r="M25" s="25" t="s">
        <v>93</v>
      </c>
    </row>
    <row r="26" spans="1:13">
      <c r="A26" s="54" t="s">
        <v>94</v>
      </c>
      <c r="G26" s="56"/>
      <c r="H26" s="56"/>
      <c r="I26" s="56"/>
      <c r="J26" s="2"/>
      <c r="K26" s="4"/>
      <c r="M26" s="57"/>
    </row>
    <row r="27" spans="1:13">
      <c r="A27" s="58" t="s">
        <v>95</v>
      </c>
      <c r="B27" s="54"/>
      <c r="G27" s="4"/>
      <c r="H27" s="4"/>
      <c r="I27" s="4"/>
      <c r="J27" s="2"/>
      <c r="K27" s="59"/>
    </row>
    <row r="28" spans="1:13">
      <c r="A28" s="60" t="s">
        <v>96</v>
      </c>
      <c r="B28" s="61"/>
      <c r="C28" s="62"/>
      <c r="D28" s="4"/>
    </row>
    <row r="29" spans="1:13">
      <c r="A29" s="60" t="s">
        <v>97</v>
      </c>
      <c r="B29" s="60"/>
      <c r="C29" s="63"/>
      <c r="D29" s="2"/>
    </row>
    <row r="30" spans="1:13">
      <c r="A30" s="60" t="s">
        <v>98</v>
      </c>
      <c r="B30" s="60"/>
      <c r="C30" s="64"/>
      <c r="D30" s="60"/>
    </row>
    <row r="31" spans="1:13">
      <c r="C31" s="64"/>
      <c r="D31" s="60"/>
    </row>
    <row r="32" spans="1:13" ht="15" customHeight="1"/>
    <row r="33" ht="15" customHeight="1"/>
    <row r="34" ht="15" customHeight="1"/>
    <row r="35" ht="15" customHeight="1"/>
    <row r="36" ht="15" customHeight="1"/>
  </sheetData>
  <conditionalFormatting sqref="C7:C25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99B14471-7C02-4237-89D6-67F4727D976E}"/>
    <hyperlink ref="F8" r:id="rId2" xr:uid="{932C6906-1B20-4202-B9FF-23319230AE8D}"/>
    <hyperlink ref="F9" r:id="rId3" xr:uid="{7698C00F-09E5-40EF-BD45-1002B012829B}"/>
    <hyperlink ref="F10" r:id="rId4" xr:uid="{CADC37A4-2FBC-4210-93B8-321CB0995696}"/>
    <hyperlink ref="F11" r:id="rId5" xr:uid="{0D7251A6-C34D-4413-9483-900989F3FA9B}"/>
    <hyperlink ref="F12" r:id="rId6" xr:uid="{63327E60-B13A-438B-9BB9-CA8A4596A3FF}"/>
    <hyperlink ref="F13" r:id="rId7" xr:uid="{720F4BAB-BF25-4AF4-9CC5-8A481D563ACE}"/>
    <hyperlink ref="F14" r:id="rId8" xr:uid="{08ADC1DC-0BE5-43C4-877B-0AA65D96ED44}"/>
    <hyperlink ref="F15" r:id="rId9" xr:uid="{DCCF507D-FE12-4EB0-92B0-E87A6A802BBE}"/>
    <hyperlink ref="F16" r:id="rId10" xr:uid="{B18868AD-BE42-4879-9169-721C3A75929C}"/>
    <hyperlink ref="F17" r:id="rId11" xr:uid="{D4BAF0B3-35E0-4678-9740-1C00775C7358}"/>
    <hyperlink ref="F18" r:id="rId12" xr:uid="{65C188D2-B751-41FD-B97C-D3906A433137}"/>
    <hyperlink ref="F20" r:id="rId13" xr:uid="{F1E02440-F981-4FCD-908E-BF93E97AF471}"/>
    <hyperlink ref="E12" r:id="rId14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1, SEI 2026.011725." xr:uid="{AA01D87F-71B1-499B-A627-AAD559637B1C}"/>
    <hyperlink ref="E13" r:id="rId15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2, SEI 2026.011725." xr:uid="{49C067D5-D906-449D-8B23-2DECA67604EA}"/>
    <hyperlink ref="E14" r:id="rId16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3, SEI 2026.011725." xr:uid="{1A213980-922E-44E1-BCF5-E94E6160C5C8}"/>
    <hyperlink ref="E15" r:id="rId17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NF 24, SEI 2026.011725." xr:uid="{958D5FCF-9C78-4D18-BD18-F84A8ACEFA8C}"/>
    <hyperlink ref="E16" r:id="rId18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6, SEI 2026.011725." xr:uid="{D94557B2-6553-4875-AB76-5F3379FCA6D8}"/>
    <hyperlink ref="E17" r:id="rId19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7, SEI 2026.011725." xr:uid="{BD035E93-96A6-4CA3-85C9-858E0664E432}"/>
    <hyperlink ref="E18" r:id="rId20" display="Liquidação da NE nº 2026NE0000679 - Ref. ao pagamento da solução de datacenter, com equipamentos hiperconvergentes Nutanix, backup Exagrid, Switch Core, softwares, licenças, implantação, configuração, garantia e transferência de conhecimento, PARCELA 1, Contrato 005/2026, DANFE 568, SEI 2026.011725." xr:uid="{A051BD03-7D63-4EC9-A368-CA1F9609E22E}"/>
    <hyperlink ref="F19" r:id="rId21" xr:uid="{03B598B3-CE27-4FCF-A49C-655FADACEA2C}"/>
    <hyperlink ref="E21" r:id="rId22" xr:uid="{E11E1054-14FE-4803-98C7-BC0C4DE519A9}"/>
    <hyperlink ref="F21" r:id="rId23" xr:uid="{622BF099-5054-4C7A-B989-CB793E329C90}"/>
    <hyperlink ref="F22" r:id="rId24" xr:uid="{B420C831-895C-411E-9619-AAE9B41B1E2C}"/>
    <hyperlink ref="E22" r:id="rId25" display="Liquidação da NE nº 2026NE0000140 - Ref. à aquisição de licença de uso do SEOBRA, Software de Análise e Elaboração de Orçamentos de Obras, com módulos e base de dados de insumos/serviços de tabelas oficiais, por 12 meses, com vigência retroativa a 10/02/2026, Carta-Contrato 005/2026-MP/PGJ, NF 45129, SEI 2026.006064." xr:uid="{9BA61279-9E67-4B1D-B695-9C39A369ADDC}"/>
    <hyperlink ref="F25" r:id="rId26" xr:uid="{994AA6C3-072C-4C8C-8BD3-7E4EBCA4D7A3}"/>
    <hyperlink ref="F24" r:id="rId27" xr:uid="{41C4C514-4A41-423A-AE0F-74B97F7AE436}"/>
    <hyperlink ref="F23" r:id="rId28" xr:uid="{BF28D6DD-DA81-4536-BB65-1D3B439E5E2D}"/>
  </hyperlinks>
  <pageMargins left="0.511811024" right="0.511811024" top="0.78740157499999996" bottom="0.78740157499999996" header="0.31496062000000002" footer="0.31496062000000002"/>
  <pageSetup scale="40" orientation="portrait" r:id="rId29"/>
  <drawing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0E3E9978-61C8-46F6-99B5-5D7DD07E60F0}"/>
</file>

<file path=customXml/itemProps2.xml><?xml version="1.0" encoding="utf-8"?>
<ds:datastoreItem xmlns:ds="http://schemas.openxmlformats.org/officeDocument/2006/customXml" ds:itemID="{83BD5302-C464-4C2C-BC53-ED3A077E9A2A}"/>
</file>

<file path=customXml/itemProps3.xml><?xml version="1.0" encoding="utf-8"?>
<ds:datastoreItem xmlns:ds="http://schemas.openxmlformats.org/officeDocument/2006/customXml" ds:itemID="{D2BD5A84-51FE-49BA-A8FF-BAFCD3C6D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2026-07-01T12:42:14Z</dcterms:created>
  <dcterms:modified xsi:type="dcterms:W3CDTF">2026-07-01T12:42:39Z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11800</vt:r8>
  </property>
  <property fmtid="{D5CDD505-2E9C-101B-9397-08002B2CF9AE}" pid="3" name="ContentTypeId">
    <vt:lpwstr>0x010100618534A7A0B96B4C83348FD15B6D0298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