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peam.sharepoint.com/sites/DOF/Shared Documents/General/DOF/ANO 2026/TRANSPARÊNCIA/1 - ORDEM CRONOLÓGICA DE PAGAMENTOS/01.Janeiro/"/>
    </mc:Choice>
  </mc:AlternateContent>
  <xr:revisionPtr revIDLastSave="0" documentId="8_{9ABC1FF9-0C5D-4143-B8CC-AD7B56125D4E}" xr6:coauthVersionLast="47" xr6:coauthVersionMax="47" xr10:uidLastSave="{00000000-0000-0000-0000-000000000000}"/>
  <bookViews>
    <workbookView xWindow="-120" yWindow="-120" windowWidth="29040" windowHeight="15720" xr2:uid="{EDD71BFC-36BD-45A9-8076-21A1C172D5C6}"/>
  </bookViews>
  <sheets>
    <sheet name="Serviços" sheetId="1" r:id="rId1"/>
  </sheets>
  <externalReferences>
    <externalReference r:id="rId2"/>
  </externalReferences>
  <definedNames>
    <definedName name="_xlnm._FilterDatabase" localSheetId="0" hidden="1">Serviços!$D$1:$D$123</definedName>
    <definedName name="_xlnm.Print_Area" localSheetId="0">Serviços!$A$1:$M$32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8" i="1" l="1"/>
  <c r="L25" i="1"/>
  <c r="L24" i="1"/>
  <c r="L23" i="1"/>
  <c r="L22" i="1"/>
  <c r="L21" i="1"/>
  <c r="L20" i="1"/>
  <c r="L19" i="1"/>
  <c r="L16" i="1"/>
  <c r="L15" i="1"/>
  <c r="L14" i="1"/>
  <c r="L13" i="1"/>
  <c r="L12" i="1"/>
  <c r="L11" i="1"/>
  <c r="A2" i="1"/>
</calcChain>
</file>

<file path=xl/sharedStrings.xml><?xml version="1.0" encoding="utf-8"?>
<sst xmlns="http://schemas.openxmlformats.org/spreadsheetml/2006/main" count="141" uniqueCount="103">
  <si>
    <t>ORDEM CRONOLÓGICA DE PAGAMENTOS – PGJ/AM</t>
  </si>
  <si>
    <r>
      <t xml:space="preserve">ORDEM CRONOLÓGICA DE PAGAMENTOS DE </t>
    </r>
    <r>
      <rPr>
        <b/>
        <sz val="14"/>
        <color theme="4" tint="-0.249977111117893"/>
        <rFont val="Arial"/>
        <family val="2"/>
      </rPr>
      <t>PRESTAÇÃO DE SERVIÇOS</t>
    </r>
  </si>
  <si>
    <t>Mês</t>
  </si>
  <si>
    <t>N° Seq.</t>
  </si>
  <si>
    <t>CPF/CNPJ</t>
  </si>
  <si>
    <t xml:space="preserve">Empresa/ Nome </t>
  </si>
  <si>
    <t>Objeto</t>
  </si>
  <si>
    <t>Nota Fiscal</t>
  </si>
  <si>
    <t>Data de exigibilidade</t>
  </si>
  <si>
    <t>NL</t>
  </si>
  <si>
    <t>Valor da NL</t>
  </si>
  <si>
    <t>Data de pgto.</t>
  </si>
  <si>
    <t>Justificativa</t>
  </si>
  <si>
    <t>Valor pago</t>
  </si>
  <si>
    <t>SEI</t>
  </si>
  <si>
    <t>JANEIRO</t>
  </si>
  <si>
    <t>FUNDO DE MODERNIZACAO E REAPARELHAMENTO DO PODER JUDICIARIO ESTADUAL - FUNJEAM - MANAUS</t>
  </si>
  <si>
    <t>Liquidação da NE n° 2025NE0002759 - Ref. a CESSÃO ONEROSA DE USO DE BEM IMÓVEL N° 001/2021-TJ, referente a NOVEMBRO/2025, conforme documentos do SEI 2025.027590.</t>
  </si>
  <si>
    <t>MEMORANDO N° 250/2025</t>
  </si>
  <si>
    <t>01/2026</t>
  </si>
  <si>
    <t>2025.027590</t>
  </si>
  <si>
    <t xml:space="preserve"> PREVILEMOS LTDA - ADMINISTRADORA E CORRETORA DE SEGUROS</t>
  </si>
  <si>
    <t>Liquidação da NE nº 2025NE0001775 - Ref. a prestação de seguro coletivo contra acidentes pessoais de estagiários (CA 007/2023-MP/PGJ - 1ºT.A.) referente ao período de 01/12/2025 - 01/01/2026,  conforme Fatura nº 28 e demais documentos no SEI 2026.000040.</t>
  </si>
  <si>
    <t xml:space="preserve"> Fatura  28/2026</t>
  </si>
  <si>
    <t>02/2026</t>
  </si>
  <si>
    <t>2026.000040</t>
  </si>
  <si>
    <t>SERVICO AUTONOMO DE AGUA E ESGOTO DE ITACOATIARA</t>
  </si>
  <si>
    <t>Liquidação da NE nº 2025NE0000054 - Ref. serviços de fornecimento de água potável a sede da PGJ-AM Itacoatiara (CA 005/2022-MP/PGJ) relativo a DEZEMBRO/2025, conforme FATURA nº 23074-12/2025 e documentos no SEI 2025.02772</t>
  </si>
  <si>
    <t>Fatura n° 2307412/2025</t>
  </si>
  <si>
    <t>03/2026</t>
  </si>
  <si>
    <t>2025.02772</t>
  </si>
  <si>
    <t>E. F. GOMES PERSIANAS</t>
  </si>
  <si>
    <t>Lquidação da NE n° 2025NE0002504 - Ref. serviço de instalação de persianas e cortinas Rolon (TOMBO:1000229), nos prédios sede e anexo Casa da Cidadania, da PGJ/AM, conforme NFS-nº 1020204 documentos no SEI 2025.028063.</t>
  </si>
  <si>
    <t>1020204/2026</t>
  </si>
  <si>
    <t>04/2026</t>
  </si>
  <si>
    <t>2025.028063</t>
  </si>
  <si>
    <t>MACRO SERVICOS CONSERVACAO E LIMPEZA LTDA</t>
  </si>
  <si>
    <t>Liquidação da NE nº 2025NE0002088 - Ref. serviço continuados de limpeza, conservação e higienização, no mês de DEZEMBRO/2025, conforme NF-nº 2e documentos no SEI 2026.000341.</t>
  </si>
  <si>
    <t>2/2026</t>
  </si>
  <si>
    <t>6/2026</t>
  </si>
  <si>
    <t>2026.000341</t>
  </si>
  <si>
    <t>Y G COMERCIAL LTDA</t>
  </si>
  <si>
    <t>Liquidação da NE20250002436- Ref. ao valor excedente do serviço de reparos do veículo Yaris de placa QZF-5C81, conf. NF-n° 6636  e documentos no SEI 2025.019564</t>
  </si>
  <si>
    <t>6636/2026</t>
  </si>
  <si>
    <t>33/2026</t>
  </si>
  <si>
    <t>2025.019564</t>
  </si>
  <si>
    <t>JF ENGENHARIA E SERVICOS ESPECIALIZADOS LTDA</t>
  </si>
  <si>
    <t>Liquidação da NE nº 2025NE0002522 - Ref. prestação de serviços continuados relativos a 02 postos de Assistentes de Cerimonial (CA 010/2020-MP/PGJ) relativo a DEZEMBRO/2025, conforme NFS-nº 11 e documentos no SEI 2026.000185.</t>
  </si>
  <si>
    <t>011/2026</t>
  </si>
  <si>
    <t>39/2026</t>
  </si>
  <si>
    <t>2026.000185</t>
  </si>
  <si>
    <t>Liquidação da NE nº 2025NE0001841 - Ref. prestação de serviços continuados de limpeza e conservação, higienização, serviços de copa, garçom, lavagem de veículos, jardinagem e manutenção predial e recepção (CA 018/2025-MP/PGJ) relativo a DEZEMBRO/2025, conforme NFS-nº 29 e documentos no SEI 2025.000382</t>
  </si>
  <si>
    <t>29/2026</t>
  </si>
  <si>
    <t>51/2026</t>
  </si>
  <si>
    <t>2026.000382</t>
  </si>
  <si>
    <t>CERRADO VIAGENS LTDA</t>
  </si>
  <si>
    <t>Liquidação da NE nº 2025NE0001187 -  Ref. a prestação de serviço de emissão, reserva e remarcação de bilhetes para voos nacionais e internacionais (C.A. N° 019/2023 - MP/PGJ - 3ºT.A.) referente a DEZEMBRO/2025, conforme Fatura N° 15492, e demais documentos contidos no SEI 2026.000069.</t>
  </si>
  <si>
    <t>Fatura 15492/2025</t>
  </si>
  <si>
    <t>67/2026</t>
  </si>
  <si>
    <t>2026.000069</t>
  </si>
  <si>
    <t>Liquidação da NE nº 2025NE0001187 -  Ref. a prestação de serviço de emissão, reserva e remarcação de bilhetes para voos nacionais e internacionais (C.A. N° 019/2023 - MP/PGJ - 3ºT.A.) referente a DEZEMBRO/2025, conforme Fatura N° 15493, e demais documentos contidos no SEI 2026.000069.</t>
  </si>
  <si>
    <t>Fatura 15493/2025</t>
  </si>
  <si>
    <t>68/2026</t>
  </si>
  <si>
    <t>A S PINTO</t>
  </si>
  <si>
    <t>Liquidação da NE nº 2025NE0000881 - - Ref. a prestação serviço de operação de equipamentos de som e vídeo com gravação e transmissão via canal no youtube nas sessões ordinária e extraordinária dos Órgãos Colegiados, ref. a Dezembro/2025, conforme NF-nº 99 e demais documentos no SEI 2025.028039.</t>
  </si>
  <si>
    <t>99/2025</t>
  </si>
  <si>
    <t>69/2026</t>
  </si>
  <si>
    <t>2025.028039</t>
  </si>
  <si>
    <t xml:space="preserve"> A S PINTO</t>
  </si>
  <si>
    <t>Liquidação da NE nº 2025NE0001183 - Ref. a prestação serviço de operação de equipamentos de som e vídeo com gravação e transmissão via canal no youtube nas sessões ordinária e extraordinária dos Órgãos Colegiados, ref. a Dezembro/2025, conforme NF-nº 99 e demais documentos no SEI 2025.028039.</t>
  </si>
  <si>
    <t>30/12026</t>
  </si>
  <si>
    <t>70/2026</t>
  </si>
  <si>
    <t>COMPANHIA DE SANEAMENTO DO AMAZONAS S/A</t>
  </si>
  <si>
    <t>Liquidação da NE nº 2025NE0001638 - Ref. fornecimento de água potável aos prédios das Promotorias de Justiça de Juruá 109181220251(CA 006/2022-MPAM/PGJ) relativo a DEZEMBRO/2025 conf. documentos no PI-SEI 2026.000609.</t>
  </si>
  <si>
    <t>Fatura 109181220251/2025</t>
  </si>
  <si>
    <t>71/2026</t>
  </si>
  <si>
    <t>2026.000609</t>
  </si>
  <si>
    <t>Liquidação da NE nº 2025NE0001638 - Ref. fornecimento de água potável aos prédios das Promotorias de Justiça de Autazes, 220981220258 (CA 006/2022-MPAM/PGJ) relativo a DEZEMBRO/2025 conf. documentos no PI-SEI 2026.000609.</t>
  </si>
  <si>
    <t>Fatura 220981220258/2025</t>
  </si>
  <si>
    <t>72/2026</t>
  </si>
  <si>
    <t>Liquidação da NE nº 2025NE0001638 - Ref. fornecimento de água potável aos prédios das Promotorias de Justiça de Caruari, 172461220250 (CA 006/2022-MPAM/PGJ) relativo a DEZEMBRO/2025 conf. documentos no PI-SEI 2026.000609.</t>
  </si>
  <si>
    <t>Fatura 172461220250/2025</t>
  </si>
  <si>
    <t>73/2026</t>
  </si>
  <si>
    <t>Liquidação da NE nº 2025NE0001638 - Ref. fornecimento de água potável aos prédios das Promotorias de Justiça de Codajás 284871220257 (CA 006/2022-MPAM/PGJ) relativo a DEZEMBRO/2025 conf. documentos no PI-SEI 2026.000609.</t>
  </si>
  <si>
    <t>Fatura 284871220257/2025</t>
  </si>
  <si>
    <t>74/2026</t>
  </si>
  <si>
    <t>Liquidação da NE nº 2025NE0001638 - Ref. fornecimento de água potável aos prédios das Promotorias de Justiça de Careiro da Várzea 647041220250 (CA 006/2022-MPAM/PGJ) relativo a DEZEMBRO/2025 conf. documentos no PI-SEI 2026.000609.</t>
  </si>
  <si>
    <t>Fatura  647041220250/2025</t>
  </si>
  <si>
    <t>75/2026</t>
  </si>
  <si>
    <t>Liquidação da NE nº 2025NE0001638 - Ref. fornecimento de água potável aos prédios das Promotorias de Justiça de Tabatinga 049431220257 (CA 006/2022-MPAM/PGJ) relativo a DEZEMBRO/2025 conf. documentos no PI-SEI 2026.000609.</t>
  </si>
  <si>
    <t>Fatura 049431220257/2025</t>
  </si>
  <si>
    <t>76/2026</t>
  </si>
  <si>
    <t>G REFRIGERAÇAO COM E SERV DE REFRIGERAÇAO LTDA  ME</t>
  </si>
  <si>
    <t>Liquidação da NE nº 2025NE0002296 - Ref. a serv. manutenção preventiva e corretiva no sistema de refrigeração (CA 025/2022 MP/PGJ 3º TA) relativo a DEZEMBRO/2025 conforme NFS-n° 6 e documentos no SEI 2026.000216.</t>
  </si>
  <si>
    <t>006/2026</t>
  </si>
  <si>
    <t>78/2026</t>
  </si>
  <si>
    <t>2026.000216</t>
  </si>
  <si>
    <t>Liquidação da NE nº 2026NE0000003 - Ref. a serv. manutenção preventiva e corretiva no sistema de refrigeração (CA 025/2022 MP/PGJ 3º TA) relativo a DEZEMBRO/2025 conforme NFS-n° 6 e documentos no SEI 2026.000216.</t>
  </si>
  <si>
    <t>79/2026</t>
  </si>
  <si>
    <t>Fonte da informação: Sistema eletronico de informações (SEI) e sistema AFI. DOF/MPAM.</t>
  </si>
  <si>
    <t>FUNDAMENTO LEGAL: Lei nº 4.320/1964, art. 63; Decreto nº 93.872/1986, art. 36; Lei nº</t>
  </si>
  <si>
    <t>8.666/1993 art. 73; Lei nº 14.129/2021, art. 29, § 2º, VI; Lei nº 14.133/2021, arts. 140 e 141, § 3º; e</t>
  </si>
  <si>
    <t>Instrução Normativa nº 2/2016 do Ministério do Planejamento, art. 3º.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</si>
</sst>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6" formatCode="[$-416]d/m/yyyy"/>
    <numFmt numFmtId="167" formatCode="_-&quot;R$ &quot;* #,##0.00_-;&quot;-R$ &quot;* #,##0.00_-;_-&quot;R$ &quot;* \-??_-;_-@_-"/>
    <numFmt numFmtId="168" formatCode="_(&quot;$&quot;* #,##0.00_);_(&quot;$&quot;* \(#,##0.00\);_(&quot;$&quot;* &quot;-&quot;??_);_(@_)"/>
  </numFmts>
  <fonts count="11"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Liberation Sans1"/>
      <family val="2"/>
      <charset val="1"/>
    </font>
    <font>
      <b/>
      <sz val="14"/>
      <color rgb="FFFF0000"/>
      <name val="Arial1"/>
      <charset val="1"/>
    </font>
    <font>
      <b/>
      <sz val="16"/>
      <color rgb="FF000000"/>
      <name val="Arial1"/>
      <charset val="1"/>
    </font>
    <font>
      <b/>
      <sz val="14"/>
      <color rgb="FF000000"/>
      <name val="Arial"/>
      <family val="2"/>
      <charset val="1"/>
    </font>
    <font>
      <b/>
      <sz val="14"/>
      <color theme="4" tint="-0.249977111117893"/>
      <name val="Arial"/>
      <family val="2"/>
    </font>
    <font>
      <b/>
      <sz val="12"/>
      <color rgb="FFFFFFFF"/>
      <name val="Arial1"/>
      <charset val="1"/>
    </font>
    <font>
      <sz val="11"/>
      <name val="Calibri"/>
      <family val="2"/>
    </font>
    <font>
      <u/>
      <sz val="11"/>
      <color rgb="FF0000FF"/>
      <name val="Calibri"/>
      <family val="2"/>
      <charset val="1"/>
    </font>
    <font>
      <sz val="1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800000"/>
        <bgColor rgb="FFC00000"/>
      </patternFill>
    </fill>
    <fill>
      <patternFill patternType="solid">
        <fgColor rgb="FF808080"/>
        <bgColor rgb="FF969696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4">
    <xf numFmtId="0" fontId="0" fillId="0" borderId="0"/>
    <xf numFmtId="167" fontId="1" fillId="0" borderId="0" applyBorder="0" applyProtection="0"/>
    <xf numFmtId="0" fontId="9" fillId="0" borderId="0" applyBorder="0" applyProtection="0"/>
    <xf numFmtId="0" fontId="2" fillId="0" borderId="0"/>
  </cellStyleXfs>
  <cellXfs count="3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49" fontId="3" fillId="0" borderId="0" xfId="3" applyNumberFormat="1" applyFont="1" applyAlignment="1">
      <alignment horizontal="right" vertical="center"/>
    </xf>
    <xf numFmtId="0" fontId="4" fillId="0" borderId="0" xfId="3" applyFont="1" applyAlignment="1">
      <alignment horizontal="left"/>
    </xf>
    <xf numFmtId="0" fontId="5" fillId="0" borderId="1" xfId="3" applyFont="1" applyBorder="1" applyAlignment="1">
      <alignment horizontal="left"/>
    </xf>
    <xf numFmtId="0" fontId="7" fillId="2" borderId="2" xfId="3" applyFont="1" applyFill="1" applyBorder="1" applyAlignment="1">
      <alignment horizontal="center" vertical="center" wrapText="1"/>
    </xf>
    <xf numFmtId="0" fontId="7" fillId="2" borderId="2" xfId="3" applyFont="1" applyFill="1" applyBorder="1" applyAlignment="1">
      <alignment horizontal="center" vertical="center"/>
    </xf>
    <xf numFmtId="0" fontId="7" fillId="3" borderId="2" xfId="3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9" fillId="0" borderId="2" xfId="2" applyBorder="1" applyAlignment="1" applyProtection="1">
      <alignment wrapText="1"/>
    </xf>
    <xf numFmtId="0" fontId="9" fillId="0" borderId="0" xfId="2" applyAlignment="1">
      <alignment horizontal="center" vertical="center" wrapText="1"/>
    </xf>
    <xf numFmtId="166" fontId="8" fillId="0" borderId="2" xfId="0" applyNumberFormat="1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/>
    </xf>
    <xf numFmtId="167" fontId="8" fillId="0" borderId="2" xfId="1" applyFont="1" applyBorder="1" applyAlignment="1" applyProtection="1">
      <alignment vertical="center"/>
    </xf>
    <xf numFmtId="166" fontId="8" fillId="0" borderId="2" xfId="0" applyNumberFormat="1" applyFont="1" applyBorder="1" applyAlignment="1">
      <alignment horizontal="center" vertical="center" wrapText="1"/>
    </xf>
    <xf numFmtId="167" fontId="8" fillId="0" borderId="2" xfId="1" applyFont="1" applyBorder="1" applyAlignment="1" applyProtection="1">
      <alignment vertical="center" wrapText="1"/>
    </xf>
    <xf numFmtId="0" fontId="10" fillId="0" borderId="0" xfId="0" applyFont="1"/>
    <xf numFmtId="0" fontId="9" fillId="0" borderId="2" xfId="2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9" fillId="0" borderId="2" xfId="2" applyBorder="1" applyAlignment="1">
      <alignment wrapText="1"/>
    </xf>
    <xf numFmtId="168" fontId="8" fillId="0" borderId="2" xfId="1" applyNumberFormat="1" applyFont="1" applyBorder="1" applyAlignment="1" applyProtection="1">
      <alignment vertical="center"/>
    </xf>
    <xf numFmtId="2" fontId="8" fillId="0" borderId="2" xfId="0" applyNumberFormat="1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0" fillId="0" borderId="3" xfId="0" applyBorder="1" applyAlignment="1">
      <alignment vertical="center"/>
    </xf>
    <xf numFmtId="14" fontId="0" fillId="0" borderId="0" xfId="0" applyNumberFormat="1" applyAlignment="1">
      <alignment horizontal="left" vertical="center"/>
    </xf>
    <xf numFmtId="0" fontId="0" fillId="0" borderId="0" xfId="0" applyAlignment="1">
      <alignment horizontal="left"/>
    </xf>
    <xf numFmtId="0" fontId="0" fillId="0" borderId="0" xfId="0" applyAlignment="1">
      <alignment horizontal="left"/>
    </xf>
    <xf numFmtId="4" fontId="0" fillId="0" borderId="0" xfId="0" applyNumberFormat="1"/>
    <xf numFmtId="0" fontId="9" fillId="0" borderId="2" xfId="2" applyBorder="1" applyAlignment="1">
      <alignment horizontal="center" wrapText="1"/>
    </xf>
  </cellXfs>
  <cellStyles count="4">
    <cellStyle name="Hiperlink" xfId="2" builtinId="8"/>
    <cellStyle name="Moeda" xfId="1" builtinId="4"/>
    <cellStyle name="Normal" xfId="0" builtinId="0"/>
    <cellStyle name="Normal 2" xfId="3" xr:uid="{7D586DFF-11FF-4802-A0FC-59E1F965DE30}"/>
  </cellStyles>
  <dxfs count="2">
    <dxf>
      <numFmt numFmtId="165" formatCode="00&quot;.&quot;000&quot;.&quot;000&quot;/&quot;0000&quot;-&quot;00"/>
    </dxf>
    <dxf>
      <numFmt numFmtId="164" formatCode="000&quot;.&quot;000&quot;.&quot;000&quot;-&quot;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885264</xdr:colOff>
      <xdr:row>0</xdr:row>
      <xdr:rowOff>824565</xdr:rowOff>
    </xdr:to>
    <xdr:pic>
      <xdr:nvPicPr>
        <xdr:cNvPr id="2" name="Figuras 7">
          <a:extLst>
            <a:ext uri="{FF2B5EF4-FFF2-40B4-BE49-F238E27FC236}">
              <a16:creationId xmlns:a16="http://schemas.microsoft.com/office/drawing/2014/main" id="{38EE396E-6D15-4E43-AD38-16278685D8FE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0"/>
          <a:ext cx="3961839" cy="824565"/>
        </a:xfrm>
        <a:prstGeom prst="rect">
          <a:avLst/>
        </a:prstGeom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mpeam.sharepoint.com/sites/DOF/Shared%20Documents/General/DOF/ANO%202026/TRANSPAR&#202;NCIA/1%20-%20ORDEM%20CRONOL&#211;GICA%20DE%20PAGAMENTOS/01.Janeiro/1.ORDEM_CRONOL&#211;GICA_%20DE_%20PAGAMENTOS_JANEIRO.xlsx" TargetMode="External"/><Relationship Id="rId1" Type="http://schemas.openxmlformats.org/officeDocument/2006/relationships/externalLinkPath" Target="1.ORDEM_CRONOL&#211;GICA_%20DE_%20PAGAMENTOS_JANEIR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ens"/>
      <sheetName val="Locações"/>
      <sheetName val="Serviços"/>
      <sheetName val="Obras"/>
    </sheetNames>
    <sheetDataSet>
      <sheetData sheetId="0">
        <row r="2">
          <cell r="A2" t="str">
            <v>JANEIRO/2026</v>
          </cell>
        </row>
        <row r="10">
          <cell r="A10" t="str">
            <v>Data da última atualização:03/02/2026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mpam.mp.br/images-j5/DOF/2026/TRANSPARENCIA/Ordem%20Cronologica/Janeiro/SERVICOS/FATURA_109181220251_2025_COSAMA_JURUA.pdf" TargetMode="External"/><Relationship Id="rId18" Type="http://schemas.openxmlformats.org/officeDocument/2006/relationships/hyperlink" Target="https://www.mpam.mp.br/images-j5/DOF/2026/TRANSPARENCIA/Ordem%20Cronologica/Janeiro/SERVICOS/FATURA_049431220257_COSAMA_TABATINGA.pdf" TargetMode="External"/><Relationship Id="rId26" Type="http://schemas.openxmlformats.org/officeDocument/2006/relationships/hyperlink" Target="https://www.mpam.mp.br/images/CCT_06-2022_-_MP-PGJ_b19f3.pdf" TargetMode="External"/><Relationship Id="rId39" Type="http://schemas.openxmlformats.org/officeDocument/2006/relationships/printerSettings" Target="../printerSettings/printerSettings1.bin"/><Relationship Id="rId21" Type="http://schemas.openxmlformats.org/officeDocument/2006/relationships/hyperlink" Target="https://www.mpam.mp.br/images/Carta_Contrato_n%C2%BA_07-PGJ_-_MP-PGJ_7e36e.pdf" TargetMode="External"/><Relationship Id="rId34" Type="http://schemas.openxmlformats.org/officeDocument/2006/relationships/hyperlink" Target="https://www.mpam.mp.br/images/CT_19-2023_-_MP-PGJ_9ff27.pdf" TargetMode="External"/><Relationship Id="rId7" Type="http://schemas.openxmlformats.org/officeDocument/2006/relationships/hyperlink" Target="https://www.mpam.mp.br/images-j5/DOF/2026/TRANSPARENCIA/Ordem%20Cronologica/Janeiro/SERVICOS/NFS_11_2026_JF.pdf" TargetMode="External"/><Relationship Id="rId12" Type="http://schemas.openxmlformats.org/officeDocument/2006/relationships/hyperlink" Target="https://www.mpam.mp.br/images-j5/DOF/2026/TRANSPARENCIA/Ordem%20Cronologica/Janeiro/SERVICOS/NFS_99_2025_A_S_PINTO.pdf" TargetMode="External"/><Relationship Id="rId17" Type="http://schemas.openxmlformats.org/officeDocument/2006/relationships/hyperlink" Target="https://www.mpam.mp.br/images-j5/DOF/2026/TRANSPARENCIA/Ordem%20Cronologica/Janeiro/SERVICOS/FATURA_647041220250_2025_COSAMA_CAREIRO.pdf" TargetMode="External"/><Relationship Id="rId25" Type="http://schemas.openxmlformats.org/officeDocument/2006/relationships/hyperlink" Target="https://www.mpam.mp.br/images/CCT_06-2022_-_MP-PGJ_b19f3.pdf" TargetMode="External"/><Relationship Id="rId33" Type="http://schemas.openxmlformats.org/officeDocument/2006/relationships/hyperlink" Target="https://www.mpam.mp.br/images/CT_17-2024_-_MP-PGJ_5fa2a.pdf" TargetMode="External"/><Relationship Id="rId38" Type="http://schemas.openxmlformats.org/officeDocument/2006/relationships/hyperlink" Target="https://www.mpam.mp.br/images/CT_n%C2%BA_001.2021-MP-PGJ_3bc8f.pdf" TargetMode="External"/><Relationship Id="rId2" Type="http://schemas.openxmlformats.org/officeDocument/2006/relationships/hyperlink" Target="https://www.mpam.mp.br/images-j5/DOF/2026/TRANSPARENCIA/Ordem%20Cronologica/Janeiro/SERVICOS/FATURA_28_2025_PREVILEMOS.pdf" TargetMode="External"/><Relationship Id="rId16" Type="http://schemas.openxmlformats.org/officeDocument/2006/relationships/hyperlink" Target="https://www.mpam.mp.br/images-j5/DOF/2026/TRANSPARENCIA/Ordem%20Cronologica/Janeiro/SERVICOS/FATURA_284871220257_2025_COSAMA_CODAJAS.pdf" TargetMode="External"/><Relationship Id="rId20" Type="http://schemas.openxmlformats.org/officeDocument/2006/relationships/hyperlink" Target="https://www.mpam.mp.br/images-j5/DOF/2026/TRANSPARENCIA/Ordem%20Cronologica/Janeiro/SERVICOS/NFS_006_2026_G_REFRIGERACAO.pdf" TargetMode="External"/><Relationship Id="rId29" Type="http://schemas.openxmlformats.org/officeDocument/2006/relationships/hyperlink" Target="https://www.mpam.mp.br/images/CCT_06-2022_-_MP-PGJ_b19f3.pdf" TargetMode="External"/><Relationship Id="rId1" Type="http://schemas.openxmlformats.org/officeDocument/2006/relationships/hyperlink" Target="https://www.mpam.mp.br/images-j5/DOF/2026/TRANSPARENCIA/Ordem%20Cronologica/Janeiro/SERVICOS/MEMORANDO_250_2025_TJ.pdf" TargetMode="External"/><Relationship Id="rId6" Type="http://schemas.openxmlformats.org/officeDocument/2006/relationships/hyperlink" Target="https://www.mpam.mp.br/images-j5/DOF/2026/TRANSPARENCIA/Ordem%20Cronologica/Janeiro/SERVICOS/NFS_6636_2026_Y_G_COMERCIAL.pdf" TargetMode="External"/><Relationship Id="rId11" Type="http://schemas.openxmlformats.org/officeDocument/2006/relationships/hyperlink" Target="https://www.mpam.mp.br/images-j5/DOF/2026/TRANSPARENCIA/Ordem%20Cronologica/Janeiro/SERVICOS/NFS_99_2025_A_S_PINTO.pdf" TargetMode="External"/><Relationship Id="rId24" Type="http://schemas.openxmlformats.org/officeDocument/2006/relationships/hyperlink" Target="https://www.mpam.mp.br/images/Contratos/2022/Contrato/CT_25-2022_-_MP-PGJ_8363e.pdf" TargetMode="External"/><Relationship Id="rId32" Type="http://schemas.openxmlformats.org/officeDocument/2006/relationships/hyperlink" Target="https://www.mpam.mp.br/images/CT_17-2024_-_MP-PGJ_5fa2a.pdf" TargetMode="External"/><Relationship Id="rId37" Type="http://schemas.openxmlformats.org/officeDocument/2006/relationships/hyperlink" Target="https://www.mpam.mp.br/images/CT_n%C2%BA_10-2020-MP-PGJ_d98a6.pdf" TargetMode="External"/><Relationship Id="rId40" Type="http://schemas.openxmlformats.org/officeDocument/2006/relationships/drawing" Target="../drawings/drawing1.xml"/><Relationship Id="rId5" Type="http://schemas.openxmlformats.org/officeDocument/2006/relationships/hyperlink" Target="https://www.mpam.mp.br/images-j5/DOF/2026/TRANSPARENCIA/Ordem%20Cronologica/Janeiro/SERVICOS/NFS_%201020204_2026_E_F_GOMES.pdf" TargetMode="External"/><Relationship Id="rId15" Type="http://schemas.openxmlformats.org/officeDocument/2006/relationships/hyperlink" Target="https://www.mpam.mp.br/images-j5/DOF/2026/TRANSPARENCIA/Ordem%20Cronologica/Janeiro/SERVICOS/FATURA_172461220250_2025_COSAMA_CARAUARI.pdf" TargetMode="External"/><Relationship Id="rId23" Type="http://schemas.openxmlformats.org/officeDocument/2006/relationships/hyperlink" Target="https://www.mpam.mp.br/images/Contratos/2022/Contrato/CT_25-2022_-_MP-PGJ_8363e.pdf" TargetMode="External"/><Relationship Id="rId28" Type="http://schemas.openxmlformats.org/officeDocument/2006/relationships/hyperlink" Target="https://www.mpam.mp.br/images/CCT_06-2022_-_MP-PGJ_b19f3.pdf" TargetMode="External"/><Relationship Id="rId36" Type="http://schemas.openxmlformats.org/officeDocument/2006/relationships/hyperlink" Target="https://www.mpam.mp.br/images/CT_018-2025_6c360.pdf" TargetMode="External"/><Relationship Id="rId10" Type="http://schemas.openxmlformats.org/officeDocument/2006/relationships/hyperlink" Target="https://www.mpam.mp.br/images-j5/DOF/2026/TRANSPARENCIA/Ordem%20Cronologica/Janeiro/SERVICOS/FATURA_15493_2025_CERRADO.pdf" TargetMode="External"/><Relationship Id="rId19" Type="http://schemas.openxmlformats.org/officeDocument/2006/relationships/hyperlink" Target="https://www.mpam.mp.br/images-j5/DOF/2026/TRANSPARENCIA/Ordem%20Cronologica/Janeiro/SERVICOS/NFS_006_2026_G_REFRIGERACAO.pdf" TargetMode="External"/><Relationship Id="rId31" Type="http://schemas.openxmlformats.org/officeDocument/2006/relationships/hyperlink" Target="https://www.mpam.mp.br/images/CT_019-2025_e6af8.pdf" TargetMode="External"/><Relationship Id="rId4" Type="http://schemas.openxmlformats.org/officeDocument/2006/relationships/hyperlink" Target="https://www.mpam.mp.br/images-j5/DOF/2026/TRANSPARENCIA/Ordem%20Cronologica/Janeiro/SERVICOS/NF_2_2026_MACRO.pdf" TargetMode="External"/><Relationship Id="rId9" Type="http://schemas.openxmlformats.org/officeDocument/2006/relationships/hyperlink" Target="https://www.mpam.mp.br/images-j5/DOF/2026/TRANSPARENCIA/Ordem%20Cronologica/Janeiro/SERVICOS/FATURA_15492_2025_CERRADO.pdf" TargetMode="External"/><Relationship Id="rId14" Type="http://schemas.openxmlformats.org/officeDocument/2006/relationships/hyperlink" Target="https://www.mpam.mp.br/images-j5/DOF/2026/TRANSPARENCIA/Ordem%20Cronologica/Janeiro/SERVICOS/NFS_220981220258_2025_COSAMA_AUTAZES.pdf" TargetMode="External"/><Relationship Id="rId22" Type="http://schemas.openxmlformats.org/officeDocument/2006/relationships/hyperlink" Target="https://www.mpam.mp.br/images/Contratos/2022/Carta_Contrato/CC_05-2022_MP_-_PGJ_596f4.pdf" TargetMode="External"/><Relationship Id="rId27" Type="http://schemas.openxmlformats.org/officeDocument/2006/relationships/hyperlink" Target="https://www.mpam.mp.br/images/CCT_06-2022_-_MP-PGJ_b19f3.pdf" TargetMode="External"/><Relationship Id="rId30" Type="http://schemas.openxmlformats.org/officeDocument/2006/relationships/hyperlink" Target="https://www.mpam.mp.br/images/CCT_06-2022_-_MP-PGJ_b19f3.pdf" TargetMode="External"/><Relationship Id="rId35" Type="http://schemas.openxmlformats.org/officeDocument/2006/relationships/hyperlink" Target="https://www.mpam.mp.br/images/CT_19-2023_-_MP-PGJ_9ff27.pdf" TargetMode="External"/><Relationship Id="rId8" Type="http://schemas.openxmlformats.org/officeDocument/2006/relationships/hyperlink" Target="https://www.mpam.mp.br/images-j5/DOF/2026/TRANSPARENCIA/Ordem%20Cronologica/Janeiro/SERVICOS/NFS_29_2026_JF.pdf" TargetMode="External"/><Relationship Id="rId3" Type="http://schemas.openxmlformats.org/officeDocument/2006/relationships/hyperlink" Target="https://www.mpam.mp.br/images-j5/DOF/2026/TRANSPARENCIA/Ordem%20Cronologica/Janeiro/SERVICOS/FATURA_2307412_2025_SAAE_ITACOATIAR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01ACD3-5119-40BF-A203-CB73FAE7A7E9}">
  <dimension ref="A1:N132"/>
  <sheetViews>
    <sheetView tabSelected="1" topLeftCell="A26" zoomScale="85" zoomScaleNormal="85" zoomScaleSheetLayoutView="80" workbookViewId="0">
      <selection activeCell="T45" sqref="T45"/>
    </sheetView>
  </sheetViews>
  <sheetFormatPr defaultRowHeight="15"/>
  <cols>
    <col min="1" max="1" width="13.7109375" customWidth="1"/>
    <col min="2" max="2" width="14.7109375" customWidth="1"/>
    <col min="3" max="3" width="17.7109375" customWidth="1"/>
    <col min="4" max="4" width="45.28515625" customWidth="1"/>
    <col min="5" max="5" width="29.5703125" style="2" customWidth="1"/>
    <col min="6" max="6" width="18.7109375" style="3" customWidth="1"/>
    <col min="7" max="7" width="16.42578125" bestFit="1" customWidth="1"/>
    <col min="8" max="8" width="10" hidden="1" customWidth="1"/>
    <col min="9" max="9" width="14.5703125" hidden="1" customWidth="1"/>
    <col min="10" max="10" width="17" bestFit="1" customWidth="1"/>
    <col min="11" max="11" width="17.42578125" customWidth="1"/>
    <col min="12" max="12" width="14.42578125" bestFit="1" customWidth="1"/>
    <col min="13" max="13" width="11.7109375" bestFit="1" customWidth="1"/>
    <col min="14" max="14" width="14.42578125" customWidth="1"/>
    <col min="16" max="16" width="10.85546875" bestFit="1" customWidth="1"/>
    <col min="17" max="17" width="10.5703125" bestFit="1" customWidth="1"/>
  </cols>
  <sheetData>
    <row r="1" spans="1:13" ht="77.099999999999994" customHeight="1">
      <c r="C1" s="1"/>
      <c r="D1" s="1"/>
      <c r="G1" s="4"/>
      <c r="H1" s="4"/>
      <c r="I1" s="4"/>
      <c r="J1" s="1"/>
    </row>
    <row r="2" spans="1:13" ht="18" customHeight="1">
      <c r="A2" s="5" t="str">
        <f>[1]Bens!A2</f>
        <v>JANEIRO/2026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spans="1:13" ht="20.25" customHeight="1">
      <c r="A3" s="6" t="s">
        <v>0</v>
      </c>
      <c r="B3" s="6"/>
      <c r="C3" s="6"/>
      <c r="D3" s="6"/>
      <c r="E3" s="6"/>
      <c r="G3" s="4"/>
      <c r="H3" s="4"/>
      <c r="I3" s="4"/>
      <c r="J3" s="1"/>
    </row>
    <row r="4" spans="1:13" ht="15" customHeight="1"/>
    <row r="5" spans="1:13" ht="18" customHeight="1">
      <c r="A5" s="7" t="s">
        <v>1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</row>
    <row r="6" spans="1:13" ht="31.5" customHeight="1">
      <c r="A6" s="8" t="s">
        <v>2</v>
      </c>
      <c r="B6" s="8" t="s">
        <v>3</v>
      </c>
      <c r="C6" s="9" t="s">
        <v>4</v>
      </c>
      <c r="D6" s="9" t="s">
        <v>5</v>
      </c>
      <c r="E6" s="8" t="s">
        <v>6</v>
      </c>
      <c r="F6" s="8" t="s">
        <v>7</v>
      </c>
      <c r="G6" s="8" t="s">
        <v>8</v>
      </c>
      <c r="H6" s="10" t="s">
        <v>9</v>
      </c>
      <c r="I6" s="10" t="s">
        <v>10</v>
      </c>
      <c r="J6" s="9" t="s">
        <v>11</v>
      </c>
      <c r="K6" s="9" t="s">
        <v>12</v>
      </c>
      <c r="L6" s="9" t="s">
        <v>13</v>
      </c>
      <c r="M6" s="9" t="s">
        <v>14</v>
      </c>
    </row>
    <row r="7" spans="1:13" s="21" customFormat="1" ht="105">
      <c r="A7" s="11" t="s">
        <v>15</v>
      </c>
      <c r="B7" s="12">
        <v>1</v>
      </c>
      <c r="C7" s="12">
        <v>4301769000109</v>
      </c>
      <c r="D7" s="13" t="s">
        <v>16</v>
      </c>
      <c r="E7" s="14" t="s">
        <v>17</v>
      </c>
      <c r="F7" s="15" t="s">
        <v>18</v>
      </c>
      <c r="G7" s="16">
        <v>46030</v>
      </c>
      <c r="H7" s="17" t="s">
        <v>19</v>
      </c>
      <c r="I7" s="18">
        <v>5737.69</v>
      </c>
      <c r="J7" s="19">
        <v>46030</v>
      </c>
      <c r="K7" s="13"/>
      <c r="L7" s="20">
        <v>5737.69</v>
      </c>
      <c r="M7" s="17" t="s">
        <v>20</v>
      </c>
    </row>
    <row r="8" spans="1:13" s="21" customFormat="1" ht="150">
      <c r="A8" s="11" t="s">
        <v>15</v>
      </c>
      <c r="B8" s="12">
        <v>2</v>
      </c>
      <c r="C8" s="12">
        <v>17398132000116</v>
      </c>
      <c r="D8" s="13" t="s">
        <v>21</v>
      </c>
      <c r="E8" s="24" t="s">
        <v>22</v>
      </c>
      <c r="F8" s="22" t="s">
        <v>23</v>
      </c>
      <c r="G8" s="16">
        <v>46030</v>
      </c>
      <c r="H8" s="17" t="s">
        <v>24</v>
      </c>
      <c r="I8" s="20">
        <v>89.28</v>
      </c>
      <c r="J8" s="19">
        <v>46030</v>
      </c>
      <c r="K8" s="13"/>
      <c r="L8" s="18">
        <v>89.58</v>
      </c>
      <c r="M8" s="17" t="s">
        <v>25</v>
      </c>
    </row>
    <row r="9" spans="1:13" s="21" customFormat="1" ht="135">
      <c r="A9" s="11" t="s">
        <v>15</v>
      </c>
      <c r="B9" s="12">
        <v>3</v>
      </c>
      <c r="C9" s="12">
        <v>4320180000140</v>
      </c>
      <c r="D9" s="13" t="s">
        <v>26</v>
      </c>
      <c r="E9" s="24" t="s">
        <v>27</v>
      </c>
      <c r="F9" s="22" t="s">
        <v>28</v>
      </c>
      <c r="G9" s="16">
        <v>46034</v>
      </c>
      <c r="H9" s="17" t="s">
        <v>29</v>
      </c>
      <c r="I9" s="18">
        <v>129</v>
      </c>
      <c r="J9" s="19">
        <v>46034</v>
      </c>
      <c r="K9" s="13"/>
      <c r="L9" s="18">
        <v>129</v>
      </c>
      <c r="M9" s="17" t="s">
        <v>30</v>
      </c>
    </row>
    <row r="10" spans="1:13" s="21" customFormat="1" ht="150">
      <c r="A10" s="11" t="s">
        <v>15</v>
      </c>
      <c r="B10" s="12">
        <v>4</v>
      </c>
      <c r="C10" s="12">
        <v>20392756000130</v>
      </c>
      <c r="D10" s="13" t="s">
        <v>31</v>
      </c>
      <c r="E10" s="23" t="s">
        <v>32</v>
      </c>
      <c r="F10" s="22" t="s">
        <v>33</v>
      </c>
      <c r="G10" s="16">
        <v>46048</v>
      </c>
      <c r="H10" s="17" t="s">
        <v>34</v>
      </c>
      <c r="I10" s="20">
        <v>110665.60000000001</v>
      </c>
      <c r="J10" s="19">
        <v>46048</v>
      </c>
      <c r="K10" s="13"/>
      <c r="L10" s="20">
        <v>110665.60000000001</v>
      </c>
      <c r="M10" s="17" t="s">
        <v>35</v>
      </c>
    </row>
    <row r="11" spans="1:13" s="21" customFormat="1" ht="120">
      <c r="A11" s="11" t="s">
        <v>15</v>
      </c>
      <c r="B11" s="12">
        <v>5</v>
      </c>
      <c r="C11" s="12">
        <v>12282352000166</v>
      </c>
      <c r="D11" s="13" t="s">
        <v>36</v>
      </c>
      <c r="E11" s="24" t="s">
        <v>37</v>
      </c>
      <c r="F11" s="22" t="s">
        <v>38</v>
      </c>
      <c r="G11" s="16">
        <v>46049</v>
      </c>
      <c r="H11" s="17" t="s">
        <v>39</v>
      </c>
      <c r="I11" s="20">
        <v>181791.68</v>
      </c>
      <c r="J11" s="19">
        <v>46049</v>
      </c>
      <c r="K11" s="13"/>
      <c r="L11" s="18">
        <f>2181.5+9089.58+17617.78+152902.82</f>
        <v>181791.68</v>
      </c>
      <c r="M11" s="17" t="s">
        <v>40</v>
      </c>
    </row>
    <row r="12" spans="1:13" s="21" customFormat="1" ht="90">
      <c r="A12" s="11" t="s">
        <v>15</v>
      </c>
      <c r="B12" s="12">
        <v>6</v>
      </c>
      <c r="C12" s="12">
        <v>4382683000140</v>
      </c>
      <c r="D12" s="13" t="s">
        <v>41</v>
      </c>
      <c r="E12" s="23" t="s">
        <v>42</v>
      </c>
      <c r="F12" s="34" t="s">
        <v>43</v>
      </c>
      <c r="G12" s="16">
        <v>46050</v>
      </c>
      <c r="H12" s="17" t="s">
        <v>44</v>
      </c>
      <c r="I12" s="20">
        <v>250</v>
      </c>
      <c r="J12" s="19">
        <v>46051</v>
      </c>
      <c r="K12" s="13"/>
      <c r="L12" s="18">
        <f>9.85+240.15</f>
        <v>250</v>
      </c>
      <c r="M12" s="17" t="s">
        <v>45</v>
      </c>
    </row>
    <row r="13" spans="1:13" s="21" customFormat="1" ht="135">
      <c r="A13" s="11" t="s">
        <v>15</v>
      </c>
      <c r="B13" s="12">
        <v>7</v>
      </c>
      <c r="C13" s="12">
        <v>12891300000197</v>
      </c>
      <c r="D13" s="13" t="s">
        <v>46</v>
      </c>
      <c r="E13" s="24" t="s">
        <v>47</v>
      </c>
      <c r="F13" s="34" t="s">
        <v>48</v>
      </c>
      <c r="G13" s="16">
        <v>46050</v>
      </c>
      <c r="H13" s="17" t="s">
        <v>49</v>
      </c>
      <c r="I13" s="20">
        <v>25394.33</v>
      </c>
      <c r="J13" s="19">
        <v>46051</v>
      </c>
      <c r="K13" s="13"/>
      <c r="L13" s="18">
        <f>SUM(2682.06+304.73+1269.72+21137.82)</f>
        <v>25394.33</v>
      </c>
      <c r="M13" s="17" t="s">
        <v>50</v>
      </c>
    </row>
    <row r="14" spans="1:13" s="21" customFormat="1" ht="180">
      <c r="A14" s="11" t="s">
        <v>15</v>
      </c>
      <c r="B14" s="12">
        <v>8</v>
      </c>
      <c r="C14" s="12">
        <v>12891300000197</v>
      </c>
      <c r="D14" s="13" t="s">
        <v>46</v>
      </c>
      <c r="E14" s="24" t="s">
        <v>51</v>
      </c>
      <c r="F14" s="34" t="s">
        <v>52</v>
      </c>
      <c r="G14" s="16">
        <v>46050</v>
      </c>
      <c r="H14" s="17" t="s">
        <v>53</v>
      </c>
      <c r="I14" s="20">
        <v>338360.66</v>
      </c>
      <c r="J14" s="19">
        <v>46051</v>
      </c>
      <c r="K14" s="13"/>
      <c r="L14" s="18">
        <f>SUM(29900.37+4060.33+16918.03+287481.93)</f>
        <v>338360.66</v>
      </c>
      <c r="M14" s="17" t="s">
        <v>54</v>
      </c>
    </row>
    <row r="15" spans="1:13" s="21" customFormat="1" ht="165">
      <c r="A15" s="11" t="s">
        <v>15</v>
      </c>
      <c r="B15" s="12">
        <v>9</v>
      </c>
      <c r="C15" s="12">
        <v>26722189000110</v>
      </c>
      <c r="D15" s="13" t="s">
        <v>55</v>
      </c>
      <c r="E15" s="24" t="s">
        <v>56</v>
      </c>
      <c r="F15" s="34" t="s">
        <v>57</v>
      </c>
      <c r="G15" s="16">
        <v>46052</v>
      </c>
      <c r="H15" s="17" t="s">
        <v>58</v>
      </c>
      <c r="I15" s="20">
        <v>3268.69</v>
      </c>
      <c r="J15" s="19">
        <v>46051</v>
      </c>
      <c r="K15" s="13"/>
      <c r="L15" s="18">
        <f>SUM(78.45+3190.24)</f>
        <v>3268.6899999999996</v>
      </c>
      <c r="M15" s="17" t="s">
        <v>59</v>
      </c>
    </row>
    <row r="16" spans="1:13" s="21" customFormat="1" ht="165">
      <c r="A16" s="11" t="s">
        <v>15</v>
      </c>
      <c r="B16" s="12">
        <v>10</v>
      </c>
      <c r="C16" s="12">
        <v>26722189000110</v>
      </c>
      <c r="D16" s="13" t="s">
        <v>55</v>
      </c>
      <c r="E16" s="24" t="s">
        <v>60</v>
      </c>
      <c r="F16" s="34" t="s">
        <v>61</v>
      </c>
      <c r="G16" s="16">
        <v>46052</v>
      </c>
      <c r="H16" s="17" t="s">
        <v>62</v>
      </c>
      <c r="I16" s="20">
        <v>23965.55</v>
      </c>
      <c r="J16" s="19">
        <v>46051</v>
      </c>
      <c r="K16" s="13"/>
      <c r="L16" s="25">
        <f>SUM(56.17+83.48+427.88+5.28+2.237+23390.55)</f>
        <v>23965.596999999998</v>
      </c>
      <c r="M16" s="17" t="s">
        <v>59</v>
      </c>
    </row>
    <row r="17" spans="1:13" s="21" customFormat="1" ht="180">
      <c r="A17" s="11" t="s">
        <v>15</v>
      </c>
      <c r="B17" s="12">
        <v>11</v>
      </c>
      <c r="C17" s="12">
        <v>22865751000103</v>
      </c>
      <c r="D17" s="13" t="s">
        <v>63</v>
      </c>
      <c r="E17" s="24" t="s">
        <v>64</v>
      </c>
      <c r="F17" s="34" t="s">
        <v>65</v>
      </c>
      <c r="G17" s="16">
        <v>46052</v>
      </c>
      <c r="H17" s="17" t="s">
        <v>66</v>
      </c>
      <c r="I17" s="20">
        <v>278.51</v>
      </c>
      <c r="J17" s="19">
        <v>46052</v>
      </c>
      <c r="K17" s="13"/>
      <c r="L17" s="18">
        <v>278.51</v>
      </c>
      <c r="M17" s="17" t="s">
        <v>67</v>
      </c>
    </row>
    <row r="18" spans="1:13" s="21" customFormat="1" ht="180">
      <c r="A18" s="11" t="s">
        <v>15</v>
      </c>
      <c r="B18" s="12">
        <v>12</v>
      </c>
      <c r="C18" s="12">
        <v>22865751000103</v>
      </c>
      <c r="D18" s="13" t="s">
        <v>68</v>
      </c>
      <c r="E18" s="24" t="s">
        <v>69</v>
      </c>
      <c r="F18" s="34" t="s">
        <v>65</v>
      </c>
      <c r="G18" s="16" t="s">
        <v>70</v>
      </c>
      <c r="H18" s="17" t="s">
        <v>71</v>
      </c>
      <c r="I18" s="20">
        <v>5005.55</v>
      </c>
      <c r="J18" s="19">
        <v>46052</v>
      </c>
      <c r="K18" s="13"/>
      <c r="L18" s="18">
        <v>5055.55</v>
      </c>
      <c r="M18" s="17" t="s">
        <v>67</v>
      </c>
    </row>
    <row r="19" spans="1:13" s="21" customFormat="1" ht="150">
      <c r="A19" s="11" t="s">
        <v>15</v>
      </c>
      <c r="B19" s="12">
        <v>13</v>
      </c>
      <c r="C19" s="12">
        <v>4406195000125</v>
      </c>
      <c r="D19" s="13" t="s">
        <v>72</v>
      </c>
      <c r="E19" s="24" t="s">
        <v>73</v>
      </c>
      <c r="F19" s="34" t="s">
        <v>74</v>
      </c>
      <c r="G19" s="16">
        <v>46052</v>
      </c>
      <c r="H19" s="17" t="s">
        <v>75</v>
      </c>
      <c r="I19" s="20">
        <v>522.14</v>
      </c>
      <c r="J19" s="19">
        <v>46052</v>
      </c>
      <c r="K19" s="13"/>
      <c r="L19" s="18">
        <f>SUM(25.06+497.08)</f>
        <v>522.14</v>
      </c>
      <c r="M19" s="17" t="s">
        <v>76</v>
      </c>
    </row>
    <row r="20" spans="1:13" s="21" customFormat="1" ht="150">
      <c r="A20" s="11" t="s">
        <v>15</v>
      </c>
      <c r="B20" s="12">
        <v>14</v>
      </c>
      <c r="C20" s="12">
        <v>4406195000125</v>
      </c>
      <c r="D20" s="13" t="s">
        <v>72</v>
      </c>
      <c r="E20" s="24" t="s">
        <v>77</v>
      </c>
      <c r="F20" s="34" t="s">
        <v>78</v>
      </c>
      <c r="G20" s="16">
        <v>46052</v>
      </c>
      <c r="H20" s="17" t="s">
        <v>79</v>
      </c>
      <c r="I20" s="20">
        <v>145.76</v>
      </c>
      <c r="J20" s="19">
        <v>46052</v>
      </c>
      <c r="K20" s="13"/>
      <c r="L20" s="18">
        <f>SUM(7+138.76)</f>
        <v>145.76</v>
      </c>
      <c r="M20" s="17" t="s">
        <v>76</v>
      </c>
    </row>
    <row r="21" spans="1:13" s="21" customFormat="1" ht="150">
      <c r="A21" s="11" t="s">
        <v>15</v>
      </c>
      <c r="B21" s="12">
        <v>15</v>
      </c>
      <c r="C21" s="12">
        <v>4406195000125</v>
      </c>
      <c r="D21" s="13" t="s">
        <v>72</v>
      </c>
      <c r="E21" s="24" t="s">
        <v>80</v>
      </c>
      <c r="F21" s="34" t="s">
        <v>81</v>
      </c>
      <c r="G21" s="16">
        <v>46052</v>
      </c>
      <c r="H21" s="17" t="s">
        <v>82</v>
      </c>
      <c r="I21" s="20">
        <v>407.6</v>
      </c>
      <c r="J21" s="19">
        <v>46052</v>
      </c>
      <c r="K21" s="26"/>
      <c r="L21" s="18">
        <f>SUM(19.56+388.04)</f>
        <v>407.6</v>
      </c>
      <c r="M21" s="17" t="s">
        <v>76</v>
      </c>
    </row>
    <row r="22" spans="1:13" s="21" customFormat="1" ht="150">
      <c r="A22" s="11" t="s">
        <v>15</v>
      </c>
      <c r="B22" s="12">
        <v>16</v>
      </c>
      <c r="C22" s="12">
        <v>4406195000125</v>
      </c>
      <c r="D22" s="13" t="s">
        <v>72</v>
      </c>
      <c r="E22" s="24" t="s">
        <v>83</v>
      </c>
      <c r="F22" s="34" t="s">
        <v>84</v>
      </c>
      <c r="G22" s="16">
        <v>46052</v>
      </c>
      <c r="H22" s="17" t="s">
        <v>85</v>
      </c>
      <c r="I22" s="20">
        <v>440.33</v>
      </c>
      <c r="J22" s="19">
        <v>46052</v>
      </c>
      <c r="K22" s="13"/>
      <c r="L22" s="18">
        <f>SUM(21.14+419.19)</f>
        <v>440.33</v>
      </c>
      <c r="M22" s="17" t="s">
        <v>76</v>
      </c>
    </row>
    <row r="23" spans="1:13" s="21" customFormat="1" ht="150">
      <c r="A23" s="11" t="s">
        <v>15</v>
      </c>
      <c r="B23" s="12">
        <v>17</v>
      </c>
      <c r="C23" s="12">
        <v>4406195000125</v>
      </c>
      <c r="D23" s="13" t="s">
        <v>72</v>
      </c>
      <c r="E23" s="24" t="s">
        <v>86</v>
      </c>
      <c r="F23" s="34" t="s">
        <v>87</v>
      </c>
      <c r="G23" s="16">
        <v>46052</v>
      </c>
      <c r="H23" s="17" t="s">
        <v>88</v>
      </c>
      <c r="I23" s="20">
        <v>358.51</v>
      </c>
      <c r="J23" s="19">
        <v>46052</v>
      </c>
      <c r="K23" s="13"/>
      <c r="L23" s="18">
        <f>SUM(17.21+341.3)</f>
        <v>358.51</v>
      </c>
      <c r="M23" s="17" t="s">
        <v>76</v>
      </c>
    </row>
    <row r="24" spans="1:13" s="21" customFormat="1" ht="150">
      <c r="A24" s="11" t="s">
        <v>15</v>
      </c>
      <c r="B24" s="12">
        <v>18</v>
      </c>
      <c r="C24" s="12">
        <v>4406195000125</v>
      </c>
      <c r="D24" s="13" t="s">
        <v>72</v>
      </c>
      <c r="E24" s="24" t="s">
        <v>89</v>
      </c>
      <c r="F24" s="34" t="s">
        <v>90</v>
      </c>
      <c r="G24" s="16">
        <v>46052</v>
      </c>
      <c r="H24" s="17" t="s">
        <v>91</v>
      </c>
      <c r="I24" s="20">
        <v>276.67</v>
      </c>
      <c r="J24" s="19">
        <v>46052</v>
      </c>
      <c r="K24" s="13"/>
      <c r="L24" s="18">
        <f>SUM(13.28+263.39)</f>
        <v>276.66999999999996</v>
      </c>
      <c r="M24" s="17" t="s">
        <v>76</v>
      </c>
    </row>
    <row r="25" spans="1:13" s="21" customFormat="1" ht="135">
      <c r="A25" s="11" t="s">
        <v>15</v>
      </c>
      <c r="B25" s="12">
        <v>19</v>
      </c>
      <c r="C25" s="12">
        <v>2037069000115</v>
      </c>
      <c r="D25" s="13" t="s">
        <v>92</v>
      </c>
      <c r="E25" s="24" t="s">
        <v>93</v>
      </c>
      <c r="F25" s="34" t="s">
        <v>94</v>
      </c>
      <c r="G25" s="16">
        <v>46052</v>
      </c>
      <c r="H25" s="17" t="s">
        <v>95</v>
      </c>
      <c r="I25" s="20">
        <v>63959.01</v>
      </c>
      <c r="J25" s="19">
        <v>46052</v>
      </c>
      <c r="K25" s="13"/>
      <c r="L25" s="18">
        <f>SUM(7268.79+792.96+3304+52593.26)</f>
        <v>63959.01</v>
      </c>
      <c r="M25" s="17" t="s">
        <v>96</v>
      </c>
    </row>
    <row r="26" spans="1:13" s="21" customFormat="1" ht="135">
      <c r="A26" s="11" t="s">
        <v>15</v>
      </c>
      <c r="B26" s="12">
        <v>20</v>
      </c>
      <c r="C26" s="12">
        <v>2037069000115</v>
      </c>
      <c r="D26" s="13" t="s">
        <v>92</v>
      </c>
      <c r="E26" s="24" t="s">
        <v>97</v>
      </c>
      <c r="F26" s="34" t="s">
        <v>94</v>
      </c>
      <c r="G26" s="16">
        <v>46052</v>
      </c>
      <c r="H26" s="17" t="s">
        <v>98</v>
      </c>
      <c r="I26" s="20">
        <v>2120.91</v>
      </c>
      <c r="J26" s="19" t="s">
        <v>70</v>
      </c>
      <c r="K26" s="13"/>
      <c r="L26" s="18">
        <v>2120.91</v>
      </c>
      <c r="M26" s="17" t="s">
        <v>96</v>
      </c>
    </row>
    <row r="27" spans="1:13" s="21" customFormat="1">
      <c r="A27" s="27" t="s">
        <v>99</v>
      </c>
      <c r="B27" s="27"/>
      <c r="C27" s="27"/>
      <c r="D27" s="4"/>
      <c r="E27" s="2"/>
      <c r="F27" s="3"/>
      <c r="G27"/>
      <c r="H27"/>
      <c r="I27"/>
      <c r="J27"/>
      <c r="K27" s="28"/>
      <c r="L27"/>
      <c r="M27"/>
    </row>
    <row r="28" spans="1:13" s="21" customFormat="1">
      <c r="A28" s="29" t="str">
        <f>[1]Bens!A10</f>
        <v>Data da última atualização:03/02/2026</v>
      </c>
      <c r="B28" s="30"/>
      <c r="C28" s="4"/>
      <c r="D28" s="1"/>
      <c r="E28" s="2"/>
      <c r="F28" s="3"/>
      <c r="G28"/>
      <c r="H28"/>
      <c r="I28"/>
      <c r="J28"/>
      <c r="K28"/>
      <c r="L28"/>
      <c r="M28"/>
    </row>
    <row r="29" spans="1:13" s="21" customFormat="1">
      <c r="A29" s="31" t="s">
        <v>100</v>
      </c>
      <c r="B29" s="31"/>
      <c r="C29" s="31"/>
      <c r="D29" s="31"/>
      <c r="E29" s="2"/>
      <c r="F29" s="3"/>
      <c r="G29"/>
      <c r="H29"/>
      <c r="I29"/>
      <c r="J29"/>
      <c r="K29"/>
      <c r="L29"/>
      <c r="M29"/>
    </row>
    <row r="30" spans="1:13" s="21" customFormat="1">
      <c r="A30" s="31" t="s">
        <v>101</v>
      </c>
      <c r="B30" s="31"/>
      <c r="C30" s="31"/>
      <c r="D30" s="31"/>
      <c r="E30" s="2"/>
      <c r="F30" s="3"/>
      <c r="G30"/>
      <c r="H30"/>
      <c r="I30"/>
      <c r="J30"/>
      <c r="K30"/>
      <c r="L30"/>
      <c r="M30"/>
    </row>
    <row r="31" spans="1:13" s="21" customFormat="1">
      <c r="A31" s="32" t="s">
        <v>102</v>
      </c>
      <c r="B31" s="32"/>
      <c r="C31" s="32"/>
      <c r="D31" s="1"/>
      <c r="E31" s="2"/>
      <c r="F31" s="3"/>
      <c r="G31"/>
      <c r="H31"/>
      <c r="I31"/>
      <c r="J31"/>
      <c r="K31"/>
      <c r="L31"/>
      <c r="M31"/>
    </row>
    <row r="32" spans="1:13" s="21" customFormat="1">
      <c r="A32"/>
      <c r="B32"/>
      <c r="C32"/>
      <c r="D32"/>
      <c r="E32" s="2"/>
      <c r="F32" s="3"/>
      <c r="G32"/>
      <c r="H32"/>
      <c r="I32"/>
      <c r="J32"/>
      <c r="K32"/>
      <c r="L32"/>
      <c r="M32"/>
    </row>
    <row r="33" spans="1:13" s="21" customFormat="1">
      <c r="A33"/>
      <c r="B33"/>
      <c r="C33"/>
      <c r="D33"/>
      <c r="E33" s="2"/>
      <c r="F33" s="3"/>
      <c r="G33"/>
      <c r="H33"/>
      <c r="I33"/>
      <c r="J33"/>
      <c r="K33"/>
      <c r="L33"/>
      <c r="M33"/>
    </row>
    <row r="34" spans="1:13" s="21" customFormat="1">
      <c r="A34"/>
      <c r="B34"/>
      <c r="C34"/>
      <c r="D34"/>
      <c r="E34" s="2"/>
      <c r="F34" s="3"/>
      <c r="G34"/>
      <c r="H34"/>
      <c r="I34"/>
      <c r="J34"/>
      <c r="K34"/>
      <c r="L34"/>
      <c r="M34"/>
    </row>
    <row r="35" spans="1:13" s="21" customFormat="1">
      <c r="A35"/>
      <c r="B35"/>
      <c r="C35"/>
      <c r="D35"/>
      <c r="E35" s="2"/>
      <c r="F35" s="3"/>
      <c r="G35"/>
      <c r="H35"/>
      <c r="I35"/>
      <c r="J35"/>
      <c r="K35"/>
      <c r="L35"/>
      <c r="M35"/>
    </row>
    <row r="36" spans="1:13" ht="15" customHeight="1"/>
    <row r="37" spans="1:13" ht="15" customHeight="1"/>
    <row r="38" spans="1:13" ht="15" customHeight="1"/>
    <row r="39" spans="1:13" ht="15" customHeight="1"/>
    <row r="40" spans="1:13" ht="15" customHeight="1"/>
    <row r="41" spans="1:13" ht="15" customHeight="1"/>
    <row r="42" spans="1:13" ht="15" customHeight="1"/>
    <row r="43" spans="1:13" ht="15" customHeight="1"/>
    <row r="44" spans="1:13" ht="15" customHeight="1"/>
    <row r="45" spans="1:13" ht="15" customHeight="1"/>
    <row r="46" spans="1:13" ht="15" customHeight="1"/>
    <row r="47" spans="1:13" ht="15" customHeight="1"/>
    <row r="48" spans="1:13" ht="15" customHeight="1"/>
    <row r="49" spans="14:14" ht="15" customHeight="1"/>
    <row r="50" spans="14:14" ht="15" customHeight="1"/>
    <row r="51" spans="14:14" ht="15" customHeight="1">
      <c r="N51" s="33"/>
    </row>
    <row r="52" spans="14:14" ht="15" customHeight="1">
      <c r="N52" s="33"/>
    </row>
    <row r="53" spans="14:14" ht="15" customHeight="1">
      <c r="N53" s="33"/>
    </row>
    <row r="54" spans="14:14" ht="15" customHeight="1">
      <c r="N54" s="33"/>
    </row>
    <row r="55" spans="14:14" ht="15" customHeight="1">
      <c r="N55" s="33"/>
    </row>
    <row r="56" spans="14:14" ht="15" customHeight="1">
      <c r="N56" s="33"/>
    </row>
    <row r="57" spans="14:14" ht="15" customHeight="1"/>
    <row r="58" spans="14:14" ht="15" customHeight="1"/>
    <row r="59" spans="14:14" ht="15" customHeight="1"/>
    <row r="60" spans="14:14" ht="15" customHeight="1"/>
    <row r="61" spans="14:14" ht="15" customHeight="1"/>
    <row r="62" spans="14:14" ht="15" customHeight="1"/>
    <row r="63" spans="14:14" ht="15" customHeight="1"/>
    <row r="64" spans="14:1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/>
    <row r="100" ht="15" customHeight="1"/>
    <row r="101" ht="15" customHeight="1"/>
    <row r="102" ht="15" customHeight="1"/>
    <row r="103" ht="15" customHeight="1"/>
    <row r="104" ht="15" customHeight="1"/>
    <row r="105" ht="15" customHeight="1"/>
    <row r="106" ht="15" customHeight="1"/>
    <row r="107" ht="15" customHeight="1"/>
    <row r="108" ht="15" customHeight="1"/>
    <row r="109" ht="148.5" customHeight="1"/>
    <row r="110" ht="15" customHeight="1"/>
    <row r="111" ht="15" customHeight="1"/>
    <row r="112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ht="15" customHeight="1"/>
    <row r="130" ht="15" customHeight="1"/>
    <row r="131" ht="15" customHeight="1"/>
    <row r="132" ht="15" customHeight="1"/>
  </sheetData>
  <mergeCells count="5">
    <mergeCell ref="A2:M2"/>
    <mergeCell ref="A3:E3"/>
    <mergeCell ref="A5:L5"/>
    <mergeCell ref="A29:D29"/>
    <mergeCell ref="A30:D30"/>
  </mergeCells>
  <conditionalFormatting sqref="C7:C26">
    <cfRule type="cellIs" dxfId="1" priority="1" operator="between">
      <formula>111111111</formula>
      <formula>99999999999</formula>
    </cfRule>
    <cfRule type="cellIs" dxfId="0" priority="2" operator="between">
      <formula>111111111111</formula>
      <formula>99999999999999</formula>
    </cfRule>
  </conditionalFormatting>
  <hyperlinks>
    <hyperlink ref="F7" r:id="rId1" xr:uid="{B5E5C7F3-CF5A-42C8-AFF6-2C7363443F79}"/>
    <hyperlink ref="F8" r:id="rId2" display=" Fatura n° 28/2026" xr:uid="{07A80D10-629B-4295-A1E7-96BB4414629B}"/>
    <hyperlink ref="F9" r:id="rId3" xr:uid="{CB226791-6DAD-4BD5-88C6-5374BF37E4C5}"/>
    <hyperlink ref="F11" r:id="rId4" xr:uid="{F5BDEABA-5CAA-447B-B473-43559C60FA30}"/>
    <hyperlink ref="F10" r:id="rId5" xr:uid="{1FB9EAFD-E776-4F77-B319-59C641B97F25}"/>
    <hyperlink ref="F12" r:id="rId6" xr:uid="{D55024CE-1390-48C4-978F-1B738E57E27D}"/>
    <hyperlink ref="F13" r:id="rId7" xr:uid="{DCF58EFF-9960-4FD9-BEC5-534F9600EC17}"/>
    <hyperlink ref="F14" r:id="rId8" xr:uid="{D7344DA3-CE67-49BE-A165-AD65DA8012BA}"/>
    <hyperlink ref="F15" r:id="rId9" xr:uid="{6631FA73-E623-4AB3-BC3B-AD2AB6E4269B}"/>
    <hyperlink ref="F16" r:id="rId10" xr:uid="{07144626-0204-4F84-80A6-CD4FD257FD35}"/>
    <hyperlink ref="F17" r:id="rId11" xr:uid="{42485D02-A930-4FF9-9457-80A5F78129A2}"/>
    <hyperlink ref="F18" r:id="rId12" xr:uid="{7BE1D50A-9098-4A59-B649-8E7997237307}"/>
    <hyperlink ref="F19" r:id="rId13" xr:uid="{EABB5810-AC16-4408-9B7F-FB3EFFDBCC00}"/>
    <hyperlink ref="F20" r:id="rId14" xr:uid="{7FA6FDC7-911E-4DD5-8600-693BBCD13004}"/>
    <hyperlink ref="F21" r:id="rId15" xr:uid="{F9472695-3FD7-4052-AFF5-459C51C98CED}"/>
    <hyperlink ref="F22" r:id="rId16" xr:uid="{6DDFD5C0-9726-4DB4-8B22-1E168CA989E9}"/>
    <hyperlink ref="F23" r:id="rId17" xr:uid="{D58DFA65-5894-4247-BDDC-1A80C0691456}"/>
    <hyperlink ref="F24" r:id="rId18" xr:uid="{0E28B956-D09B-4D1F-909D-3614C58F89ED}"/>
    <hyperlink ref="F25" r:id="rId19" xr:uid="{1A98B380-8279-470D-8C0D-072D8AA94914}"/>
    <hyperlink ref="F26" r:id="rId20" xr:uid="{7897A10C-4CF2-459D-8BB3-2163E5C4ACBE}"/>
    <hyperlink ref="E8" r:id="rId21" xr:uid="{5FA728E3-B240-4906-B876-F710F6B4C623}"/>
    <hyperlink ref="E9" r:id="rId22" xr:uid="{056BA009-8B53-424C-BC76-7F039000E36D}"/>
    <hyperlink ref="E26" r:id="rId23" xr:uid="{C7790246-8E9D-4112-8117-3BD20EE2E2A9}"/>
    <hyperlink ref="E25" r:id="rId24" xr:uid="{D517B850-4446-4A41-842F-9E911CCF05AA}"/>
    <hyperlink ref="E24" r:id="rId25" xr:uid="{DDEA126C-0452-447C-93F9-7548C2CC7C6A}"/>
    <hyperlink ref="E23" r:id="rId26" xr:uid="{B672A222-DF5D-43B1-BC83-7B6AA0CCBD2F}"/>
    <hyperlink ref="E22" r:id="rId27" xr:uid="{2B30D14C-A27D-4A7F-B7A3-390427756209}"/>
    <hyperlink ref="E21" r:id="rId28" xr:uid="{BD6124D5-AAA5-4239-BDD0-5139AF2A2F51}"/>
    <hyperlink ref="E20" r:id="rId29" xr:uid="{7D6F20B3-CB07-4ED1-831E-2EBCF56CC4A5}"/>
    <hyperlink ref="E19" r:id="rId30" xr:uid="{472CB02D-9E98-473F-B4E2-BEA5E7452DE6}"/>
    <hyperlink ref="E11" r:id="rId31" xr:uid="{5DD41DF2-D8DD-4941-B79A-98105A499362}"/>
    <hyperlink ref="E18" r:id="rId32" display="Liquidação da NE nº 2025NE0001183 - Ref. a prestação serviço de operação de equipamentos de som e vídeo com gravação e transmissão via canal no youtube nas sessões ordinária e extraordinária dos Órgãos Colegiados, ref. a Dezembro/2025, conforme NF-nº 99 e demais documentos no SEI 2025.028039." xr:uid="{5356DB50-0E76-4419-9B53-20CF00FA5300}"/>
    <hyperlink ref="E17" r:id="rId33" display="Liquidação da NE nº 2025NE0000881 - - Ref. a prestação serviço de operação de equipamentos de som e vídeo com gravação e transmissão via canal no youtube nas sessões ordinária e extraordinária dos Órgãos Colegiados, ref. a Dezembro/2025, conforme NF-nº 99 e demais documentos no SEI 2025.028039." xr:uid="{96911D49-C629-42EE-AD34-727CD94B73A8}"/>
    <hyperlink ref="E16" r:id="rId34" display="Liquidação da NE nº 2025NE0001187 -  Ref. a prestação de serviço de emissão, reserva e remarcação de bilhetes para voos nacionais e internacionais (C.A. N° 019/2023 - MP/PGJ - 3ºT.A.) referente a DEZEMBRO/2025, conforme Fatura N° 15493, e demais documentos contidos no SEI 2026.000069." xr:uid="{0E3CA5B9-D003-4A1E-B3D2-4612AC6427DD}"/>
    <hyperlink ref="E15" r:id="rId35" display="Liquidação da NE nº 2025NE0001187 -  Ref. a prestação de serviço de emissão, reserva e remarcação de bilhetes para voos nacionais e internacionais (C.A. N° 019/2023 - MP/PGJ - 3ºT.A.) referente a DEZEMBRO/2025, conforme Fatura N° 15492, e demais documentos contidos no SEI 2026.000069." xr:uid="{A8EE7431-FAB4-4304-8FEA-E0AA72D7CE19}"/>
    <hyperlink ref="E14" r:id="rId36" display="Liquidação da NE nº 2025NE0001841 - Ref. prestação de serviços continuados de limpeza e conservação, higienização, serviços de copa, garçom, lavagem de veículos, jardinagem e manutenção predial e recepção (CA 018/2025-MP/PGJ) relativo a DEZEMBRO/2025, conforme NFS-nº 29 e documentos no SEI 2025.000382" xr:uid="{99120356-0AFA-405F-A204-B4653FDB73E7}"/>
    <hyperlink ref="E13" r:id="rId37" xr:uid="{F24A49A1-13D1-4C05-8EC1-BCEA29323919}"/>
    <hyperlink ref="E7" r:id="rId38" xr:uid="{2CA12796-58A3-47D8-B915-3B67B07D7FCF}"/>
  </hyperlinks>
  <pageMargins left="0.511811024" right="0.511811024" top="0.78740157499999996" bottom="0.78740157499999996" header="0.31496062000000002" footer="0.31496062000000002"/>
  <pageSetup scale="36" orientation="portrait" r:id="rId39"/>
  <drawing r:id="rId4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18534A7A0B96B4C83348FD15B6D0298" ma:contentTypeVersion="14" ma:contentTypeDescription="Create a new document." ma:contentTypeScope="" ma:versionID="1b65b3812b40662eb1696e7a70da4c86">
  <xsd:schema xmlns:xsd="http://www.w3.org/2001/XMLSchema" xmlns:xs="http://www.w3.org/2001/XMLSchema" xmlns:p="http://schemas.microsoft.com/office/2006/metadata/properties" xmlns:ns2="55306d8f-6ac8-4d4b-898a-9b8a7bc1d116" xmlns:ns3="eec51211-4e70-446f-ac4c-34342dd19df9" targetNamespace="http://schemas.microsoft.com/office/2006/metadata/properties" ma:root="true" ma:fieldsID="1e17f4d1431f42b483f88d39a88f2343" ns2:_="" ns3:_="">
    <xsd:import namespace="55306d8f-6ac8-4d4b-898a-9b8a7bc1d116"/>
    <xsd:import namespace="eec51211-4e70-446f-ac4c-34342dd19df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306d8f-6ac8-4d4b-898a-9b8a7bc1d11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30003ed2-23c4-4d48-b39f-1dd2a6065e2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c51211-4e70-446f-ac4c-34342dd19df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859f93d8-bad1-43f0-a56c-0a2b12f0acf7}" ma:internalName="TaxCatchAll" ma:showField="CatchAllData" ma:web="eec51211-4e70-446f-ac4c-34342dd19df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5306d8f-6ac8-4d4b-898a-9b8a7bc1d116">
      <Terms xmlns="http://schemas.microsoft.com/office/infopath/2007/PartnerControls"/>
    </lcf76f155ced4ddcb4097134ff3c332f>
    <TaxCatchAll xmlns="eec51211-4e70-446f-ac4c-34342dd19df9" xsi:nil="true"/>
  </documentManagement>
</p:properties>
</file>

<file path=customXml/itemProps1.xml><?xml version="1.0" encoding="utf-8"?>
<ds:datastoreItem xmlns:ds="http://schemas.openxmlformats.org/officeDocument/2006/customXml" ds:itemID="{CC12751E-4180-4078-8118-2BE6F6D6EDD1}"/>
</file>

<file path=customXml/itemProps2.xml><?xml version="1.0" encoding="utf-8"?>
<ds:datastoreItem xmlns:ds="http://schemas.openxmlformats.org/officeDocument/2006/customXml" ds:itemID="{7FEBE623-B28E-4F72-B36E-57FD4BB41AC5}"/>
</file>

<file path=customXml/itemProps3.xml><?xml version="1.0" encoding="utf-8"?>
<ds:datastoreItem xmlns:ds="http://schemas.openxmlformats.org/officeDocument/2006/customXml" ds:itemID="{880967BB-AAC4-4DC4-8EDC-DF92425222F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Serviços</vt:lpstr>
      <vt:lpstr>Serviços!Area_de_impressao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Adriane da Silva Carvalho</dc:creator>
  <cp:lastModifiedBy>Adriane da Silva Carvalho</cp:lastModifiedBy>
  <dcterms:created xsi:type="dcterms:W3CDTF">2026-02-03T14:21:37Z</dcterms:created>
  <dcterms:modified xsi:type="dcterms:W3CDTF">2026-02-03T14:25:35Z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0x010100618534A7A0B96B4C83348FD15B6D0298</vt:lpwstr>
  </property>
</Properties>
</file>