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4.Abril/"/>
    </mc:Choice>
  </mc:AlternateContent>
  <xr:revisionPtr revIDLastSave="3" documentId="8_{31F4E109-E148-4EB4-AFC7-D2DBC669017D}" xr6:coauthVersionLast="47" xr6:coauthVersionMax="47" xr10:uidLastSave="{9CE5E5CE-B360-4AA2-8423-DE746ACDB5D4}"/>
  <bookViews>
    <workbookView xWindow="-24120" yWindow="-120" windowWidth="24240" windowHeight="13020" xr2:uid="{EB6B4E2A-66D9-4A79-9CD2-29D5CBEC20C1}"/>
  </bookViews>
  <sheets>
    <sheet name="Locações" sheetId="1" r:id="rId1"/>
  </sheets>
  <externalReferences>
    <externalReference r:id="rId2"/>
  </externalReferences>
  <definedNames>
    <definedName name="_xlnm._FilterDatabase" localSheetId="0" hidden="1">Locações!$D$1:$D$28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L23" i="1"/>
  <c r="L22" i="1"/>
  <c r="L21" i="1"/>
  <c r="L20" i="1"/>
  <c r="L19" i="1"/>
  <c r="L18" i="1"/>
  <c r="L17" i="1"/>
  <c r="L13" i="1"/>
  <c r="L10" i="1"/>
  <c r="L9" i="1"/>
  <c r="L8" i="1"/>
  <c r="L7" i="1"/>
  <c r="A2" i="1"/>
</calcChain>
</file>

<file path=xl/sharedStrings.xml><?xml version="1.0" encoding="utf-8"?>
<sst xmlns="http://schemas.openxmlformats.org/spreadsheetml/2006/main" count="124" uniqueCount="91">
  <si>
    <t>ORDEM CRONOLÓGICA DE PAGAMENTOS – PGJ/AM</t>
  </si>
  <si>
    <r>
      <rPr>
        <b/>
        <sz val="14"/>
        <color rgb="FF000000"/>
        <rFont val="Arial"/>
        <family val="2"/>
        <charset val="1"/>
      </rPr>
      <t xml:space="preserve">ORDEM CRONOLÓGICA DE PAGAMENTO DE </t>
    </r>
    <r>
      <rPr>
        <b/>
        <sz val="14"/>
        <color rgb="FF2A6099"/>
        <rFont val="Arial"/>
        <family val="2"/>
        <charset val="1"/>
      </rPr>
      <t xml:space="preserve"> LOCAÇÕES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</si>
  <si>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</si>
  <si>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</si>
  <si>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</si>
  <si>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</si>
  <si>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</si>
  <si>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</si>
  <si>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</si>
  <si>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</si>
  <si>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</si>
  <si>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</si>
  <si>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</si>
  <si>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</si>
  <si>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</si>
  <si>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ABRIL</t>
  </si>
  <si>
    <t>ARTUR SANTOS CARDOSO</t>
  </si>
  <si>
    <t>Liquidação da NE nº 2026NE0000036 - Ref. locação de imóvel CAREIRO DA VÁRZEA (CA N° 011/2024-MP/PGJ) referente ao periodo de 20/02/2026 a 20/03/2026 , conforme documentos do SEI 2026.005380.</t>
  </si>
  <si>
    <t>RECIBO 23003/2026</t>
  </si>
  <si>
    <t>628/2026</t>
  </si>
  <si>
    <t>2026.005380</t>
  </si>
  <si>
    <t>RECHE GALDEANO &amp; CIA LTDA</t>
  </si>
  <si>
    <t>Liquidação da NE nº 2026NE0000054 - Ref. a prestação do serviço de locação de bens móveis sem mão de obra (CA N° 003/2024 - MP/PGJ) referente a FEVEREIRO/2026, conforme Fatura N° 128236 e docuementos no SEI 2026.005157</t>
  </si>
  <si>
    <t>128236/2026</t>
  </si>
  <si>
    <t>630/2026</t>
  </si>
  <si>
    <t>2026.005157</t>
  </si>
  <si>
    <t>TENELANDIA RODRIGUES DE MATOS OLIVEIRA</t>
  </si>
  <si>
    <t xml:space="preserve">Liquidação da NE nº 2026NE0000045 - Ref. a locação de imóvel Ipixuna/AM (CA 034/2024 - MP/PGJ) relativo a MARÇO/2026 conforme documentos no SEI 2026.007275. </t>
  </si>
  <si>
    <t>RECIBO 03/2026</t>
  </si>
  <si>
    <t>666/2026</t>
  </si>
  <si>
    <t>2026.007275</t>
  </si>
  <si>
    <t>RAFAEL SANTOS DE OLIVEIRA</t>
  </si>
  <si>
    <t>Liquidação da NE nº 2026NE0000041 - Ref. a serv. de locação de imóvel na Rua Costa e Silva, s/nº, Centro – Beruri/AM, CEP: 69.430-000 (CA 014/2025-MP/PGJ) relativo a MARÇO/2026, conforme documentos no SEI 2026.007720.</t>
  </si>
  <si>
    <t>667/2026</t>
  </si>
  <si>
    <t>2026.007720</t>
  </si>
  <si>
    <t>SAMUEL MENDES DA SILVA</t>
  </si>
  <si>
    <t>Liquidação da NE nº 2026NE0000044 - Ref. a locação de imóvel localizado Av. Francisco de Paula, 141, Tancredo Neves, Juruá/AM (CA N° 004/2021-MP/PGJ) relativo ao período de MARÇO/2026, conforme documentos do SEI 2026.007415.</t>
  </si>
  <si>
    <t>673/2026</t>
  </si>
  <si>
    <t>2026.007415</t>
  </si>
  <si>
    <t>Liquidação da NE nº 2026NE0000386 - Ref. a locação de imóvel localizado Av. Francisco de Paula, 141, Tancredo Neves, Juruá/AM (CA N° 004/2021-MP/PGJ) relativo ao período de MARÇO/2026, conforme documentos do SEI 2026.007415.</t>
  </si>
  <si>
    <t>674/2026</t>
  </si>
  <si>
    <t>VANIAS BATISTA MENDONÇA</t>
  </si>
  <si>
    <t>Liquidação da NE nº 2026NE0000017 - Ref. a serv. de locação de imóvel na Av. André Araújo, 129 - Adrianópolis (CA 035/2024-MP/PGJ) relativo a MARÇO/2026, conforme documentos no SEI 2026.007251.</t>
  </si>
  <si>
    <t>675/2026</t>
  </si>
  <si>
    <t>2026.007251</t>
  </si>
  <si>
    <t>PEDRO CAVALCANTE DA COSTA</t>
  </si>
  <si>
    <t>Liquidação da NE nº 2026NE0000043 - Ref. a serv. de locação de imóvel na Avenida Adail de Sá, nº 15-C, Centro, no município de Careiro Castanho/AM - MARÇO/2026,  conforme documentos no SEI 2026.007849.</t>
  </si>
  <si>
    <t>676/2026</t>
  </si>
  <si>
    <t>2026.007849</t>
  </si>
  <si>
    <t>MATEUS BRELAZ COSTA</t>
  </si>
  <si>
    <t>Liquidação da NE nº 2026NE0000033 - Ref. a locação de imóvel localizado na  rua João de Deus, S/Nº, bairro novo Horizonte, Itapiranga-AM, referente a MARÇO/2026 conforme documentos do SEI 2026.007097.</t>
  </si>
  <si>
    <t>679/2026</t>
  </si>
  <si>
    <t>2026.007097</t>
  </si>
  <si>
    <t>LARISSA DA SILVA SALES</t>
  </si>
  <si>
    <t>Liquidação da NE nº 2026NE0000034 - Ref. a locação de imóvel localizado na  rua João de Deus, S/Nº, bairro novo Horizonte, Itapiranga-AM, referente a MARÇO/2026 conforme documentos do SEI 2026.007097.</t>
  </si>
  <si>
    <t>680/2026</t>
  </si>
  <si>
    <t>COENCIL EMPREENDIMENTOS IMOBILIÁRIOS LTDA</t>
  </si>
  <si>
    <t>Liquidação da NE nº 2025NE0001256 - Ref. serviço de locação do imóvel na Avenida Djalma Batista, n.º 1.018 A, Bairro Chapada, Manaus/AM (CA 015/2025 - MP/PGJ) relativo a MARÇO/2026, conforme documentos no SEI 2026.007485.</t>
  </si>
  <si>
    <t>RECIBO 004/2026</t>
  </si>
  <si>
    <t>781/2026</t>
  </si>
  <si>
    <t>2026.007485</t>
  </si>
  <si>
    <t>Liquidação da NE nº 2026NE0000002 Ref. serviço de locação de dois (dois) imóveis sendo um na Rua São Luiz, 624 e Av. Jornalista Umberto Calderaro Filho, 175, Manaus/AM (CA 029/2024-MP/PGJ) relativo a MARÇO/2026, conforme documentos no SEI 2026.007484.</t>
  </si>
  <si>
    <t>RECIBO 096003/2026</t>
  </si>
  <si>
    <t>782/2026</t>
  </si>
  <si>
    <t>2026.007484</t>
  </si>
  <si>
    <t>Liquidação da NE nº 2025NE0001256 - Ref. à locação do imóvel Av. Djalma Batista nº 1018 A, Chapada (C.A. 015/2025-MP/PGJ), dez/25: aluguel, benfeitorias e manutenção conforme SEI 2026.002268.</t>
  </si>
  <si>
    <t>RECIBO 001/2026</t>
  </si>
  <si>
    <t>785/2026</t>
  </si>
  <si>
    <t>2026.000336</t>
  </si>
  <si>
    <t>ALVES LIRA LTDA</t>
  </si>
  <si>
    <t>Liquidação da NE nº 2026NE0000049 Ref. a serviço de locação do imóvel situado na Rua Belo Horizonte, n° 500, Aleixo (CA 016/2020-MP/PGJ - 4ºT.A.) relativo a MARÇO/2026, conforme documentos no SEI 2026.008464.</t>
  </si>
  <si>
    <t>27/4/2026</t>
  </si>
  <si>
    <t>787/2026</t>
  </si>
  <si>
    <t>2026.008464</t>
  </si>
  <si>
    <t>JOZIVAN DOS SANTOS SOUZA</t>
  </si>
  <si>
    <t>Liquidação da NE nº 2026NE0000048 - Ref. a Locação de imóvel na cidade de Barrerinha/AM (CA N° 006/2023- MP/PGJ) referente a MARÇO/2026, conforme documentos do SEI 2026.008799.</t>
  </si>
  <si>
    <t>789/2026</t>
  </si>
  <si>
    <t>2026.008799</t>
  </si>
  <si>
    <t>Liquidação da NE nº 2026NE0000036  - Ref. a locação de imóvel CAREIRO DA VÁRZEA (CA N° 011/2024-MP/PGJ) referente ao periodo de 20/03/2026 a 20/04/2026 , conforme documentos do SEI 2026.009121.</t>
  </si>
  <si>
    <t>RECIBO 24004/2026</t>
  </si>
  <si>
    <t>791/2026</t>
  </si>
  <si>
    <t>2026.009121</t>
  </si>
  <si>
    <t>VIA DIRETA TELECOMUNICACOES VIA SATELITE E INTERNET LTDA</t>
  </si>
  <si>
    <t>Liquidação da NE nº 2026NE0000028 - Ref. a prestação de serviços de conectividade a internet, via satélite
(LEO), (CA n° 023/2024 - MP/PGJ) referente a FEVEREIRO/26 conforme NFSe nº 108 e demais documentos no PI-SEI 2026.006582.</t>
  </si>
  <si>
    <t>108/2026</t>
  </si>
  <si>
    <t>800/2026</t>
  </si>
  <si>
    <t>2026.006582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</si>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</sst>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/m/yyyy"/>
    <numFmt numFmtId="165" formatCode="_-&quot;R$ &quot;* #,##0.00_-;&quot;-R$ &quot;* #,##0.00_-;_-&quot;R$ &quot;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Border="0" applyProtection="0"/>
    <xf numFmtId="0" fontId="9" fillId="0" borderId="0" applyBorder="0" applyProtection="0"/>
    <xf numFmtId="0" fontId="2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left" vertical="center" wrapText="1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2" applyBorder="1" applyAlignment="1">
      <alignment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5" fontId="8" fillId="0" borderId="2" xfId="1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9" fillId="0" borderId="2" xfId="2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65" fontId="11" fillId="0" borderId="2" xfId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49" fontId="3" fillId="0" borderId="0" xfId="3" applyNumberFormat="1" applyFont="1" applyAlignment="1">
      <alignment horizontal="right" vertical="center"/>
    </xf>
    <xf numFmtId="0" fontId="11" fillId="0" borderId="2" xfId="0" applyFont="1" applyBorder="1" applyAlignment="1">
      <alignment wrapText="1"/>
    </xf>
    <xf numFmtId="0" fontId="9" fillId="0" borderId="2" xfId="4" applyFont="1" applyBorder="1" applyAlignment="1">
      <alignment horizontal="center" vertical="center"/>
    </xf>
    <xf numFmtId="0" fontId="9" fillId="0" borderId="2" xfId="4" applyFont="1" applyBorder="1" applyAlignment="1">
      <alignment wrapText="1"/>
    </xf>
    <xf numFmtId="0" fontId="9" fillId="0" borderId="2" xfId="2" applyFont="1" applyBorder="1" applyAlignment="1">
      <alignment horizontal="center" vertical="center"/>
    </xf>
  </cellXfs>
  <cellStyles count="5">
    <cellStyle name="Hiperlink" xfId="2" builtinId="8"/>
    <cellStyle name="Hyperlink" xfId="4" xr:uid="{F64E8453-79C8-495A-A056-F1FEC4B93893}"/>
    <cellStyle name="Moeda" xfId="1" builtinId="4"/>
    <cellStyle name="Normal" xfId="0" builtinId="0"/>
    <cellStyle name="Normal 2" xfId="3" xr:uid="{9C50F6E0-1F46-4C9C-B578-83D67998F20C}"/>
  </cellStyles>
  <dxfs count="2">
    <dxf>
      <numFmt numFmtId="166" formatCode="00&quot;.&quot;000&quot;.&quot;000&quot;/&quot;0000&quot;-&quot;00"/>
    </dxf>
    <dxf>
      <numFmt numFmtId="167" formatCode="000&quot;.&quot;000&quot;.&quot;000&quot;-&quot;0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35DECEB-B464-46A5-A643-353E431E5A5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61839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4.Abril/4.ORDEM_CRONOL&#211;GICA_%20DE_%20PAGAMENTOS_ABRIL.xlsx" TargetMode="External"/><Relationship Id="rId1" Type="http://schemas.openxmlformats.org/officeDocument/2006/relationships/externalLinkPath" Target="4.ORDEM_CRONOL&#211;GICA_%20DE_%20PAGAMENTOS_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ABRIL/2026</v>
          </cell>
        </row>
        <row r="23">
          <cell r="A23" t="str">
            <v>Data da última atualização: 04/05/2026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pam.mp.br/images/CT_034-2024_-_MP-PGJ_b7158.pdf" TargetMode="External"/><Relationship Id="rId18" Type="http://schemas.openxmlformats.org/officeDocument/2006/relationships/hyperlink" Target="https://www.mpam.mp.br/images/CT_n.%C2%BA_004-2025_-_MP-PGJ_c45ec.pdf" TargetMode="External"/><Relationship Id="rId26" Type="http://schemas.openxmlformats.org/officeDocument/2006/relationships/hyperlink" Target="https://www.mpam.mp.br/images/CT_015-2025_-_MP-PGJ_1f96c.pdf" TargetMode="External"/><Relationship Id="rId3" Type="http://schemas.openxmlformats.org/officeDocument/2006/relationships/hyperlink" Target="https://www.mpam.mp.br/images-j5/DOF/2026/TRANSPARENCIA/Ordem%20Cronologica/Abril/LOCACOES/RECIBO_03_2026_RAFAEL_OLIVEIRA.pdf" TargetMode="External"/><Relationship Id="rId21" Type="http://schemas.openxmlformats.org/officeDocument/2006/relationships/hyperlink" Target="https://www.mpam.mp.br/images-j5/DOF/2026/TRANSPARENCIA/Ordem%20Cronologica/Abril/LOCACOES/RECIBO_096003_2026_COENCIL.pdf" TargetMode="External"/><Relationship Id="rId34" Type="http://schemas.openxmlformats.org/officeDocument/2006/relationships/hyperlink" Target="https://www.mpam.mp.br/images-j5/DOF/2026/TRANSPARENCIA/Ordem%20Cronologica/Abril/LOCACOES/NFS_108_2026_VIA_DIRETA.pdf" TargetMode="External"/><Relationship Id="rId7" Type="http://schemas.openxmlformats.org/officeDocument/2006/relationships/hyperlink" Target="https://www.mpam.mp.br/images-j5/DOF/2026/TRANSPARENCIA/Ordem%20Cronologica/Abril/LOCACOES/RECIBO_03_2026_PEDRO_CAVALCANTE.pdf" TargetMode="External"/><Relationship Id="rId12" Type="http://schemas.openxmlformats.org/officeDocument/2006/relationships/hyperlink" Target="https://www.mpam.mp.br/images/CT_03-2024_-_MP-PGJ_39380.pdf" TargetMode="External"/><Relationship Id="rId17" Type="http://schemas.openxmlformats.org/officeDocument/2006/relationships/hyperlink" Target="https://www.mpam.mp.br/images/CT_035-2024_-_MP-PGJ_a6d71.pdf" TargetMode="External"/><Relationship Id="rId25" Type="http://schemas.openxmlformats.org/officeDocument/2006/relationships/hyperlink" Target="https://www.mpam.mp.br/images/CT_29-2024_-_MP-PGJ_3982e.pdf" TargetMode="External"/><Relationship Id="rId33" Type="http://schemas.openxmlformats.org/officeDocument/2006/relationships/hyperlink" Target="https://www.mpam.mp.br/images/CT_23-2024_-_MP-PGJ_88c32.pdf" TargetMode="External"/><Relationship Id="rId2" Type="http://schemas.openxmlformats.org/officeDocument/2006/relationships/hyperlink" Target="https://www.mpam.mp.br/images-j5/DOF/2026/TRANSPARENCIA/Ordem%20Cronologica/Abril/LOCACOES/RECIBO_03_2026_TENELANDIA_OLIVEIRA.pdf" TargetMode="External"/><Relationship Id="rId16" Type="http://schemas.openxmlformats.org/officeDocument/2006/relationships/hyperlink" Target="https://www.mpam.mp.br/images/CT_n%C2%BA_004-2021-MP-PGJ_95ba7.pdf" TargetMode="External"/><Relationship Id="rId20" Type="http://schemas.openxmlformats.org/officeDocument/2006/relationships/hyperlink" Target="https://www.mpam.mp.br/images/CT_013-2025_78387.pdf" TargetMode="External"/><Relationship Id="rId29" Type="http://schemas.openxmlformats.org/officeDocument/2006/relationships/hyperlink" Target="https://www.mpam.mp.br/images-j5/DOF/2026/TRANSPARENCIA/Ordem%20Cronologica/Abril/LOCACOES/RECIBO_24004_2026_ARTUR_CARDOSO.pdf" TargetMode="External"/><Relationship Id="rId1" Type="http://schemas.openxmlformats.org/officeDocument/2006/relationships/hyperlink" Target="https://www.mpam.mp.br/images-j5/DOF/2026/TRANSPARENCIA/Ordem%20Cronologica/Abril/LOCACOES/RECIBO_23003_2026_ARTUR_CARDOSO.pdf" TargetMode="External"/><Relationship Id="rId6" Type="http://schemas.openxmlformats.org/officeDocument/2006/relationships/hyperlink" Target="https://www.mpam.mp.br/images-j5/DOF/2026/TRANSPARENCIA/Ordem%20Cronologica/Abril/LOCACOES/RECIBO_03_2026_VANIAS_BATISTA.pdf" TargetMode="External"/><Relationship Id="rId11" Type="http://schemas.openxmlformats.org/officeDocument/2006/relationships/hyperlink" Target="https://www.mpam.mp.br/images/CT_11-2024_-_MP-PGJ_46fc3.pdf" TargetMode="External"/><Relationship Id="rId24" Type="http://schemas.openxmlformats.org/officeDocument/2006/relationships/hyperlink" Target="https://www.mpam.mp.br/images/CT_015-2025_-_MP-PGJ_1f96c.pdf" TargetMode="External"/><Relationship Id="rId32" Type="http://schemas.openxmlformats.org/officeDocument/2006/relationships/hyperlink" Target="https://www.mpam.mp.br/images/CT_11-2024_-_MP-PGJ_46fc3.pdf" TargetMode="External"/><Relationship Id="rId5" Type="http://schemas.openxmlformats.org/officeDocument/2006/relationships/hyperlink" Target="https://www.mpam.mp.br/images-j5/DOF/2026/TRANSPARENCIA/Ordem%20Cronologica/Abril/LOCACOES/RECIBO_03_2026_SAMUEL_MENDES.pdf" TargetMode="External"/><Relationship Id="rId15" Type="http://schemas.openxmlformats.org/officeDocument/2006/relationships/hyperlink" Target="https://www.mpam.mp.br/images/CT_n%C2%BA_004-2021-MP-PGJ_95ba7.pdf" TargetMode="External"/><Relationship Id="rId23" Type="http://schemas.openxmlformats.org/officeDocument/2006/relationships/hyperlink" Target="https://www.mpam.mp.br/images-j5/DOF/2026/TRANSPARENCIA/Ordem%20Cronologica/Abril/LOCACOES/RECIBO_001_2026_COENCIL.pdf" TargetMode="External"/><Relationship Id="rId28" Type="http://schemas.openxmlformats.org/officeDocument/2006/relationships/hyperlink" Target="https://www.mpam.mp.br/images-j5/DOF/2026/TRANSPARENCIA/Ordem%20Cronologica/Abril/LOCACOES/RECIBO_03_2026_JOZIVAN_SOUZA.pdf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mpam.mp.br/images-j5/DOF/2026/TRANSPARENCIA/Ordem%20Cronologica/Abril/LOCACOES/NFS_128236_2026_RECHE_GALDEANO.pdf" TargetMode="External"/><Relationship Id="rId19" Type="http://schemas.openxmlformats.org/officeDocument/2006/relationships/hyperlink" Target="https://www.mpam.mp.br/images/CT_013-2025_78387.pdf" TargetMode="External"/><Relationship Id="rId31" Type="http://schemas.openxmlformats.org/officeDocument/2006/relationships/hyperlink" Target="https://www.mpam.mp.br/images/CT_06-2023_-_MP-PGJ_07b55.pdf" TargetMode="External"/><Relationship Id="rId4" Type="http://schemas.openxmlformats.org/officeDocument/2006/relationships/hyperlink" Target="https://www.mpam.mp.br/images-j5/DOF/2026/TRANSPARENCIA/Ordem%20Cronologica/Abril/LOCACOES/RECIBO_03_2026_SAMUEL_MENDES.pdf" TargetMode="External"/><Relationship Id="rId9" Type="http://schemas.openxmlformats.org/officeDocument/2006/relationships/hyperlink" Target="https://www.mpam.mp.br/images-j5/DOF/2026/TRANSPARENCIA/Ordem%20Cronologica/Abril/LOCACOES/RECIBO_03_2026_MATEUS_LARISSA.pdf" TargetMode="External"/><Relationship Id="rId14" Type="http://schemas.openxmlformats.org/officeDocument/2006/relationships/hyperlink" Target="https://www.mpam.mp.br/images/CT_014-2025_0e77a.pdf" TargetMode="External"/><Relationship Id="rId22" Type="http://schemas.openxmlformats.org/officeDocument/2006/relationships/hyperlink" Target="https://www.mpam.mp.br/images-j5/DOF/2026/TRANSPARENCIA/Ordem%20Cronologica/Abril/LOCACOES/RECIBO_004_2026_COENCIL.pdf" TargetMode="External"/><Relationship Id="rId27" Type="http://schemas.openxmlformats.org/officeDocument/2006/relationships/hyperlink" Target="https://www.mpam.mp.br/images-j5/DOF/2026/TRANSPARENCIA/Ordem%20Cronologica/Abril/LOCACOES/RECIBO_03_2026_ALVES_LIRA.pdf" TargetMode="External"/><Relationship Id="rId30" Type="http://schemas.openxmlformats.org/officeDocument/2006/relationships/hyperlink" Target="https://www.mpam.mp.br/images/CT_n%C2%BA_016-2020-MP-PGJ_5f566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mpam.mp.br/images-j5/DOF/2026/TRANSPARENCIA/Ordem%20Cronologica/Abril/LOCACOES/RECIBO_03_2026_MATEUS_LARIS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C659-955C-4E60-A057-8CC2755E11BF}">
  <dimension ref="A1:M28"/>
  <sheetViews>
    <sheetView tabSelected="1" topLeftCell="A22" zoomScale="85" zoomScaleNormal="85" workbookViewId="0">
      <selection activeCell="J18" sqref="J18"/>
    </sheetView>
  </sheetViews>
  <sheetFormatPr defaultRowHeight="15"/>
  <cols>
    <col min="1" max="1" width="13.7109375" customWidth="1"/>
    <col min="2" max="2" width="14.7109375" customWidth="1"/>
    <col min="3" max="3" width="17.7109375" customWidth="1"/>
    <col min="4" max="4" width="45.28515625" customWidth="1"/>
    <col min="5" max="5" width="29.5703125" style="2" customWidth="1"/>
    <col min="6" max="6" width="21.85546875" style="3" customWidth="1"/>
    <col min="7" max="7" width="16.42578125" bestFit="1" customWidth="1"/>
    <col min="8" max="8" width="11.7109375" hidden="1" customWidth="1"/>
    <col min="9" max="9" width="14.57031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34" t="str">
        <f>[1]Bens!M2</f>
        <v>ABRIL/2026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20.25">
      <c r="A3" s="4" t="s">
        <v>0</v>
      </c>
      <c r="B3" s="4"/>
      <c r="C3" s="4"/>
      <c r="D3" s="4"/>
      <c r="E3" s="5"/>
      <c r="G3" s="3"/>
      <c r="H3" s="3"/>
      <c r="I3" s="3"/>
      <c r="J3" s="1"/>
    </row>
    <row r="5" spans="1:13" ht="18">
      <c r="A5" s="6" t="s">
        <v>1</v>
      </c>
      <c r="B5" s="6"/>
      <c r="C5" s="6"/>
      <c r="D5" s="6"/>
      <c r="E5" s="7"/>
      <c r="F5" s="8"/>
      <c r="G5" s="6"/>
      <c r="H5" s="6"/>
      <c r="I5" s="6"/>
      <c r="J5" s="6"/>
      <c r="K5" s="6"/>
      <c r="L5" s="6"/>
    </row>
    <row r="6" spans="1:13" ht="31.5">
      <c r="A6" s="9" t="s">
        <v>2</v>
      </c>
      <c r="B6" s="9" t="s">
        <v>3</v>
      </c>
      <c r="C6" s="10" t="s">
        <v>4</v>
      </c>
      <c r="D6" s="10" t="s">
        <v>5</v>
      </c>
      <c r="E6" s="9" t="s">
        <v>6</v>
      </c>
      <c r="F6" s="10" t="s">
        <v>7</v>
      </c>
      <c r="G6" s="9" t="s">
        <v>8</v>
      </c>
      <c r="H6" s="11" t="s">
        <v>9</v>
      </c>
      <c r="I6" s="11" t="s">
        <v>10</v>
      </c>
      <c r="J6" s="10" t="s">
        <v>11</v>
      </c>
      <c r="K6" s="10" t="s">
        <v>12</v>
      </c>
      <c r="L6" s="10" t="s">
        <v>13</v>
      </c>
      <c r="M6" s="10" t="s">
        <v>14</v>
      </c>
    </row>
    <row r="7" spans="1:13" s="17" customFormat="1" ht="120">
      <c r="A7" s="12" t="s">
        <v>15</v>
      </c>
      <c r="B7" s="12">
        <v>1</v>
      </c>
      <c r="C7" s="12">
        <v>60192496204</v>
      </c>
      <c r="D7" s="12" t="s">
        <v>16</v>
      </c>
      <c r="E7" s="13" t="s">
        <v>17</v>
      </c>
      <c r="F7" s="36" t="s">
        <v>18</v>
      </c>
      <c r="G7" s="14">
        <v>46119</v>
      </c>
      <c r="H7" s="15" t="s">
        <v>19</v>
      </c>
      <c r="I7" s="16">
        <v>5500</v>
      </c>
      <c r="J7" s="14">
        <v>46119</v>
      </c>
      <c r="K7" s="12"/>
      <c r="L7" s="16">
        <f>190.47+5309.53</f>
        <v>5500</v>
      </c>
      <c r="M7" s="15" t="s">
        <v>20</v>
      </c>
    </row>
    <row r="8" spans="1:13" s="17" customFormat="1" ht="135">
      <c r="A8" s="12" t="s">
        <v>15</v>
      </c>
      <c r="B8" s="12">
        <v>2</v>
      </c>
      <c r="C8" s="12">
        <v>8713403000190</v>
      </c>
      <c r="D8" s="12" t="s">
        <v>21</v>
      </c>
      <c r="E8" s="13" t="s">
        <v>22</v>
      </c>
      <c r="F8" s="18" t="s">
        <v>23</v>
      </c>
      <c r="G8" s="14">
        <v>46119</v>
      </c>
      <c r="H8" s="15" t="s">
        <v>24</v>
      </c>
      <c r="I8" s="16">
        <v>3804.82</v>
      </c>
      <c r="J8" s="14">
        <v>46119</v>
      </c>
      <c r="K8" s="14"/>
      <c r="L8" s="16">
        <f>182.63+3622.19</f>
        <v>3804.82</v>
      </c>
      <c r="M8" s="15" t="s">
        <v>25</v>
      </c>
    </row>
    <row r="9" spans="1:13" s="17" customFormat="1" ht="105">
      <c r="A9" s="12" t="s">
        <v>15</v>
      </c>
      <c r="B9" s="12">
        <v>3</v>
      </c>
      <c r="C9" s="12">
        <v>56718608220</v>
      </c>
      <c r="D9" s="19" t="s">
        <v>26</v>
      </c>
      <c r="E9" s="13" t="s">
        <v>27</v>
      </c>
      <c r="F9" s="18" t="s">
        <v>28</v>
      </c>
      <c r="G9" s="14">
        <v>46125</v>
      </c>
      <c r="H9" s="15" t="s">
        <v>29</v>
      </c>
      <c r="I9" s="16">
        <v>5800</v>
      </c>
      <c r="J9" s="14">
        <v>46126</v>
      </c>
      <c r="K9" s="14"/>
      <c r="L9" s="16">
        <f>312.91+5487.09</f>
        <v>5800</v>
      </c>
      <c r="M9" s="15" t="s">
        <v>30</v>
      </c>
    </row>
    <row r="10" spans="1:13" s="17" customFormat="1" ht="135">
      <c r="A10" s="12" t="s">
        <v>15</v>
      </c>
      <c r="B10" s="12">
        <v>4</v>
      </c>
      <c r="C10" s="12">
        <v>631311297</v>
      </c>
      <c r="D10" s="19" t="s">
        <v>31</v>
      </c>
      <c r="E10" s="13" t="s">
        <v>32</v>
      </c>
      <c r="F10" s="18" t="s">
        <v>28</v>
      </c>
      <c r="G10" s="14">
        <v>46125</v>
      </c>
      <c r="H10" s="27" t="s">
        <v>33</v>
      </c>
      <c r="I10" s="16">
        <v>4000</v>
      </c>
      <c r="J10" s="14">
        <v>46126</v>
      </c>
      <c r="K10" s="35"/>
      <c r="L10" s="16">
        <f>4000</f>
        <v>4000</v>
      </c>
      <c r="M10" s="15" t="s">
        <v>34</v>
      </c>
    </row>
    <row r="11" spans="1:13" ht="135">
      <c r="A11" s="12" t="s">
        <v>15</v>
      </c>
      <c r="B11" s="12">
        <v>5</v>
      </c>
      <c r="C11" s="12">
        <v>81838018115</v>
      </c>
      <c r="D11" s="20" t="s">
        <v>35</v>
      </c>
      <c r="E11" s="13" t="s">
        <v>36</v>
      </c>
      <c r="F11" s="18" t="s">
        <v>28</v>
      </c>
      <c r="G11" s="21">
        <v>46125</v>
      </c>
      <c r="H11" s="20" t="s">
        <v>37</v>
      </c>
      <c r="I11" s="16">
        <v>1159.3599999999999</v>
      </c>
      <c r="J11" s="14">
        <v>46126</v>
      </c>
      <c r="K11" s="22"/>
      <c r="L11" s="16">
        <v>1159.3599999999999</v>
      </c>
      <c r="M11" s="15" t="s">
        <v>38</v>
      </c>
    </row>
    <row r="12" spans="1:13" s="17" customFormat="1" ht="135">
      <c r="A12" s="12" t="s">
        <v>15</v>
      </c>
      <c r="B12" s="12">
        <v>6</v>
      </c>
      <c r="C12" s="12">
        <v>81838018115</v>
      </c>
      <c r="D12" s="12" t="s">
        <v>35</v>
      </c>
      <c r="E12" s="13" t="s">
        <v>39</v>
      </c>
      <c r="F12" s="18" t="s">
        <v>28</v>
      </c>
      <c r="G12" s="14">
        <v>46125</v>
      </c>
      <c r="H12" s="15" t="s">
        <v>40</v>
      </c>
      <c r="I12" s="16">
        <v>2318.7199999999998</v>
      </c>
      <c r="J12" s="14">
        <v>46126</v>
      </c>
      <c r="K12" s="14"/>
      <c r="L12" s="16">
        <v>2318.7199999999998</v>
      </c>
      <c r="M12" s="15" t="s">
        <v>38</v>
      </c>
    </row>
    <row r="13" spans="1:13" s="17" customFormat="1" ht="120">
      <c r="A13" s="12" t="s">
        <v>15</v>
      </c>
      <c r="B13" s="12">
        <v>7</v>
      </c>
      <c r="C13" s="12">
        <v>3146650215</v>
      </c>
      <c r="D13" s="12" t="s">
        <v>41</v>
      </c>
      <c r="E13" s="13" t="s">
        <v>42</v>
      </c>
      <c r="F13" s="18" t="s">
        <v>28</v>
      </c>
      <c r="G13" s="14">
        <v>46125</v>
      </c>
      <c r="H13" s="15" t="s">
        <v>43</v>
      </c>
      <c r="I13" s="16">
        <v>32901.86</v>
      </c>
      <c r="J13" s="14">
        <v>46126</v>
      </c>
      <c r="K13" s="14"/>
      <c r="L13" s="16">
        <f>7972.31+24929.55</f>
        <v>32901.86</v>
      </c>
      <c r="M13" s="15" t="s">
        <v>44</v>
      </c>
    </row>
    <row r="14" spans="1:13" s="17" customFormat="1" ht="120">
      <c r="A14" s="12" t="s">
        <v>15</v>
      </c>
      <c r="B14" s="12">
        <v>8</v>
      </c>
      <c r="C14" s="12">
        <v>44132310230</v>
      </c>
      <c r="D14" s="19" t="s">
        <v>45</v>
      </c>
      <c r="E14" s="13" t="s">
        <v>46</v>
      </c>
      <c r="F14" s="18" t="s">
        <v>28</v>
      </c>
      <c r="G14" s="14">
        <v>46125</v>
      </c>
      <c r="H14" s="23" t="s">
        <v>47</v>
      </c>
      <c r="I14" s="16">
        <v>4000</v>
      </c>
      <c r="J14" s="14">
        <v>46126</v>
      </c>
      <c r="K14" s="24"/>
      <c r="L14" s="16">
        <v>4000</v>
      </c>
      <c r="M14" s="15" t="s">
        <v>48</v>
      </c>
    </row>
    <row r="15" spans="1:13" s="17" customFormat="1" ht="120">
      <c r="A15" s="12" t="s">
        <v>15</v>
      </c>
      <c r="B15" s="12">
        <v>9</v>
      </c>
      <c r="C15" s="12">
        <v>78259746204</v>
      </c>
      <c r="D15" s="12" t="s">
        <v>49</v>
      </c>
      <c r="E15" s="13" t="s">
        <v>50</v>
      </c>
      <c r="F15" s="18" t="s">
        <v>28</v>
      </c>
      <c r="G15" s="14">
        <v>46125</v>
      </c>
      <c r="H15" s="23" t="s">
        <v>51</v>
      </c>
      <c r="I15" s="16">
        <v>2500</v>
      </c>
      <c r="J15" s="14">
        <v>46126</v>
      </c>
      <c r="K15" s="14"/>
      <c r="L15" s="16">
        <v>2500</v>
      </c>
      <c r="M15" s="15" t="s">
        <v>52</v>
      </c>
    </row>
    <row r="16" spans="1:13" s="17" customFormat="1" ht="120">
      <c r="A16" s="12" t="s">
        <v>15</v>
      </c>
      <c r="B16" s="12">
        <v>10</v>
      </c>
      <c r="C16" s="12">
        <v>1055078223</v>
      </c>
      <c r="D16" s="23" t="s">
        <v>53</v>
      </c>
      <c r="E16" s="13" t="s">
        <v>54</v>
      </c>
      <c r="F16" s="18" t="s">
        <v>28</v>
      </c>
      <c r="G16" s="14">
        <v>46125</v>
      </c>
      <c r="H16" s="25" t="s">
        <v>55</v>
      </c>
      <c r="I16" s="16">
        <v>2500</v>
      </c>
      <c r="J16" s="14">
        <v>46126</v>
      </c>
      <c r="K16" s="24"/>
      <c r="L16" s="16">
        <v>2500</v>
      </c>
      <c r="M16" s="15" t="s">
        <v>52</v>
      </c>
    </row>
    <row r="17" spans="1:13" s="17" customFormat="1" ht="150">
      <c r="A17" s="12" t="s">
        <v>15</v>
      </c>
      <c r="B17" s="12">
        <v>11</v>
      </c>
      <c r="C17" s="12">
        <v>84468636000152</v>
      </c>
      <c r="D17" s="12" t="s">
        <v>56</v>
      </c>
      <c r="E17" s="37" t="s">
        <v>57</v>
      </c>
      <c r="F17" s="38" t="s">
        <v>58</v>
      </c>
      <c r="G17" s="14">
        <v>46136</v>
      </c>
      <c r="H17" s="15" t="s">
        <v>59</v>
      </c>
      <c r="I17" s="16">
        <v>80000</v>
      </c>
      <c r="J17" s="14">
        <v>46136</v>
      </c>
      <c r="K17" s="14"/>
      <c r="L17" s="16">
        <f>3840+76160</f>
        <v>80000</v>
      </c>
      <c r="M17" s="15" t="s">
        <v>60</v>
      </c>
    </row>
    <row r="18" spans="1:13" s="17" customFormat="1" ht="165">
      <c r="A18" s="12" t="s">
        <v>15</v>
      </c>
      <c r="B18" s="12">
        <v>12</v>
      </c>
      <c r="C18" s="12">
        <v>84468636000152</v>
      </c>
      <c r="D18" s="12" t="s">
        <v>56</v>
      </c>
      <c r="E18" s="37" t="s">
        <v>61</v>
      </c>
      <c r="F18" s="38" t="s">
        <v>62</v>
      </c>
      <c r="G18" s="14">
        <v>46136</v>
      </c>
      <c r="H18" s="15" t="s">
        <v>63</v>
      </c>
      <c r="I18" s="16">
        <v>126546.51</v>
      </c>
      <c r="J18" s="14">
        <v>46136</v>
      </c>
      <c r="K18" s="14"/>
      <c r="L18" s="16">
        <f>6074.23+120472.28</f>
        <v>126546.51</v>
      </c>
      <c r="M18" s="15" t="s">
        <v>64</v>
      </c>
    </row>
    <row r="19" spans="1:13" s="17" customFormat="1" ht="105">
      <c r="A19" s="12" t="s">
        <v>15</v>
      </c>
      <c r="B19" s="12">
        <v>13</v>
      </c>
      <c r="C19" s="12">
        <v>84468636000152</v>
      </c>
      <c r="D19" s="12" t="s">
        <v>56</v>
      </c>
      <c r="E19" s="37" t="s">
        <v>65</v>
      </c>
      <c r="F19" s="38" t="s">
        <v>66</v>
      </c>
      <c r="G19" s="14">
        <v>46136</v>
      </c>
      <c r="H19" s="15" t="s">
        <v>67</v>
      </c>
      <c r="I19" s="16">
        <v>232423.29</v>
      </c>
      <c r="J19" s="14">
        <v>46136</v>
      </c>
      <c r="K19" s="14"/>
      <c r="L19" s="16">
        <f>11156.32+221266.97</f>
        <v>232423.29</v>
      </c>
      <c r="M19" s="15" t="s">
        <v>68</v>
      </c>
    </row>
    <row r="20" spans="1:13" s="17" customFormat="1" ht="120">
      <c r="A20" s="12" t="s">
        <v>15</v>
      </c>
      <c r="B20" s="12">
        <v>14</v>
      </c>
      <c r="C20" s="12">
        <v>5828884000190</v>
      </c>
      <c r="D20" s="12" t="s">
        <v>69</v>
      </c>
      <c r="E20" s="37" t="s">
        <v>70</v>
      </c>
      <c r="F20" s="36" t="s">
        <v>28</v>
      </c>
      <c r="G20" s="14" t="s">
        <v>71</v>
      </c>
      <c r="H20" s="15" t="s">
        <v>72</v>
      </c>
      <c r="I20" s="16">
        <v>116000</v>
      </c>
      <c r="J20" s="14">
        <v>46230</v>
      </c>
      <c r="K20" s="12"/>
      <c r="L20" s="16">
        <f>5568+110432</f>
        <v>116000</v>
      </c>
      <c r="M20" s="15" t="s">
        <v>73</v>
      </c>
    </row>
    <row r="21" spans="1:13" s="17" customFormat="1" ht="120">
      <c r="A21" s="12" t="s">
        <v>15</v>
      </c>
      <c r="B21" s="12">
        <v>15</v>
      </c>
      <c r="C21" s="12">
        <v>45629331272</v>
      </c>
      <c r="D21" s="12" t="s">
        <v>74</v>
      </c>
      <c r="E21" s="37" t="s">
        <v>75</v>
      </c>
      <c r="F21" s="36" t="s">
        <v>28</v>
      </c>
      <c r="G21" s="14" t="s">
        <v>71</v>
      </c>
      <c r="H21" s="15" t="s">
        <v>76</v>
      </c>
      <c r="I21" s="16">
        <v>6400</v>
      </c>
      <c r="J21" s="14">
        <v>46139</v>
      </c>
      <c r="K21" s="12"/>
      <c r="L21" s="16">
        <f>5842.2+557.8</f>
        <v>6400</v>
      </c>
      <c r="M21" s="15" t="s">
        <v>77</v>
      </c>
    </row>
    <row r="22" spans="1:13" s="17" customFormat="1" ht="120">
      <c r="A22" s="12" t="s">
        <v>15</v>
      </c>
      <c r="B22" s="12">
        <v>16</v>
      </c>
      <c r="C22" s="12">
        <v>60192496204</v>
      </c>
      <c r="D22" s="12" t="s">
        <v>16</v>
      </c>
      <c r="E22" s="37" t="s">
        <v>78</v>
      </c>
      <c r="F22" s="36" t="s">
        <v>79</v>
      </c>
      <c r="G22" s="14" t="s">
        <v>71</v>
      </c>
      <c r="H22" s="15" t="s">
        <v>80</v>
      </c>
      <c r="I22" s="16">
        <v>5500</v>
      </c>
      <c r="J22" s="14">
        <v>46139</v>
      </c>
      <c r="K22" s="12"/>
      <c r="L22" s="16">
        <f>1758.82+3741.18</f>
        <v>5500</v>
      </c>
      <c r="M22" s="15" t="s">
        <v>81</v>
      </c>
    </row>
    <row r="23" spans="1:13" s="17" customFormat="1" ht="150">
      <c r="A23" s="12" t="s">
        <v>15</v>
      </c>
      <c r="B23" s="12">
        <v>17</v>
      </c>
      <c r="C23" s="19">
        <v>34549659000113</v>
      </c>
      <c r="D23" s="12" t="s">
        <v>82</v>
      </c>
      <c r="E23" s="13" t="s">
        <v>83</v>
      </c>
      <c r="F23" s="18" t="s">
        <v>84</v>
      </c>
      <c r="G23" s="26">
        <v>46140</v>
      </c>
      <c r="H23" s="27" t="s">
        <v>85</v>
      </c>
      <c r="I23" s="16">
        <v>146019.29999999999</v>
      </c>
      <c r="J23" s="14">
        <v>46141</v>
      </c>
      <c r="K23" s="12"/>
      <c r="L23" s="28">
        <f>7008.92+139010.38</f>
        <v>146019.30000000002</v>
      </c>
      <c r="M23" s="27" t="s">
        <v>86</v>
      </c>
    </row>
    <row r="24" spans="1:13">
      <c r="A24" s="29" t="s">
        <v>87</v>
      </c>
      <c r="B24" s="29"/>
      <c r="C24" s="29"/>
      <c r="D24" s="3"/>
      <c r="K24" s="30"/>
    </row>
    <row r="25" spans="1:13">
      <c r="A25" s="31" t="str">
        <f>[1]Bens!A23</f>
        <v>Data da última atualização: 04/05/2026</v>
      </c>
      <c r="B25" s="32"/>
      <c r="C25" s="3"/>
      <c r="D25" s="1"/>
    </row>
    <row r="26" spans="1:13">
      <c r="A26" s="33" t="s">
        <v>88</v>
      </c>
      <c r="B26" s="33"/>
      <c r="C26" s="33"/>
      <c r="D26" s="33"/>
    </row>
    <row r="27" spans="1:13">
      <c r="A27" s="33" t="s">
        <v>89</v>
      </c>
      <c r="B27" s="33"/>
      <c r="C27" s="33"/>
      <c r="D27" s="33"/>
    </row>
    <row r="28" spans="1:13">
      <c r="A28" s="33" t="s">
        <v>90</v>
      </c>
      <c r="B28" s="33"/>
      <c r="C28" s="33"/>
      <c r="D28" s="1"/>
    </row>
  </sheetData>
  <mergeCells count="1">
    <mergeCell ref="A2:M2"/>
  </mergeCells>
  <conditionalFormatting sqref="C7:C23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6E816CD8-45CD-46AB-8361-5C5CB6953CBC}"/>
    <hyperlink ref="F9" r:id="rId2" xr:uid="{C63975A8-543F-4A9F-A9AA-3E3D96B4D336}"/>
    <hyperlink ref="F10" r:id="rId3" xr:uid="{DF9CB892-DA22-4167-9F88-E459169BD41A}"/>
    <hyperlink ref="F11" r:id="rId4" xr:uid="{B981A9DB-6702-431F-94D0-21646CCC2439}"/>
    <hyperlink ref="F12" r:id="rId5" xr:uid="{E0E7BD3B-2BBF-461A-8535-F341A73CBE00}"/>
    <hyperlink ref="F13" r:id="rId6" xr:uid="{D6BB61D7-4358-454A-8300-BC401F31DECF}"/>
    <hyperlink ref="F14" r:id="rId7" xr:uid="{D81DA098-088D-478F-AC06-9359BF8EA9BC}"/>
    <hyperlink ref="F15" r:id="rId8" xr:uid="{2D1E4C43-23F1-42D9-8666-25B4DAE41E51}"/>
    <hyperlink ref="F16" r:id="rId9" xr:uid="{202B88B9-F1DB-4922-8624-BC5F85557CFF}"/>
    <hyperlink ref="F8" r:id="rId10" xr:uid="{478BF41F-B2A1-4FE8-BFB4-3E7E2A8C0B88}"/>
    <hyperlink ref="E7" r:id="rId11" xr:uid="{97C9BB38-49BA-4007-AF0E-E178F1E6B80A}"/>
    <hyperlink ref="E8" r:id="rId12" xr:uid="{C2F3FB83-2CA2-4E18-B413-2991561DD06E}"/>
    <hyperlink ref="E9" r:id="rId13" xr:uid="{D735F78A-D9AB-4C96-9E49-AB8B7FC424B4}"/>
    <hyperlink ref="E10" r:id="rId14" xr:uid="{C53101DD-3F4D-4C4F-825D-CB532BD29506}"/>
    <hyperlink ref="E11" r:id="rId15" xr:uid="{710B53A9-502A-44E2-A6FA-A9E865D85D34}"/>
    <hyperlink ref="E12" r:id="rId16" xr:uid="{ADCA7A52-789C-4599-9668-7D60176DC873}"/>
    <hyperlink ref="E13" r:id="rId17" xr:uid="{8EACABE7-1416-4163-9299-A9465F0D8008}"/>
    <hyperlink ref="E14" r:id="rId18" xr:uid="{292C3891-6269-48CA-A008-E4443AA30D69}"/>
    <hyperlink ref="E15" r:id="rId19" xr:uid="{D94DCA1D-EF17-4A16-A777-F2E72FF55756}"/>
    <hyperlink ref="E16" r:id="rId20" xr:uid="{1150C764-486B-43C1-B583-B36777A19297}"/>
    <hyperlink ref="F18" r:id="rId21" xr:uid="{E527069F-F678-4B12-A16D-A9F995B2B2EE}"/>
    <hyperlink ref="F17" r:id="rId22" xr:uid="{2DEE3D7C-6414-4899-B621-65C5FA4587BD}"/>
    <hyperlink ref="F19" r:id="rId23" xr:uid="{55F795D1-4B3A-44EC-B730-66D02CC645E6}"/>
    <hyperlink ref="E17" r:id="rId24" xr:uid="{B05294A8-6E4A-4FEB-B6F7-25EB0669A4FC}"/>
    <hyperlink ref="E18" r:id="rId25" xr:uid="{60B2E469-F353-4391-B9C7-A7B6E6119A99}"/>
    <hyperlink ref="E19" r:id="rId26" xr:uid="{B8C378A7-36E1-4E49-AABF-D091829D1EB1}"/>
    <hyperlink ref="F20" r:id="rId27" xr:uid="{0A22BBC4-72A5-4E5B-BB3C-34CAE5B805FC}"/>
    <hyperlink ref="F21" r:id="rId28" xr:uid="{678EFB6F-5531-4943-8F07-536D50A26CD0}"/>
    <hyperlink ref="F22" r:id="rId29" xr:uid="{18163E79-200E-40AE-8E7A-9CF04235C837}"/>
    <hyperlink ref="E20" r:id="rId30" xr:uid="{9244443D-0405-460B-8C0C-CAA22CE3B27F}"/>
    <hyperlink ref="E21" r:id="rId31" xr:uid="{B6E8AFA5-DCFE-4C2D-83F9-6B4F60D70084}"/>
    <hyperlink ref="E22" r:id="rId32" xr:uid="{64D23CC0-0EAD-4C10-A5E3-E216AD0E80ED}"/>
    <hyperlink ref="E23" r:id="rId33" display="https://www.mpam.mp.br/images/CT_23-2024_-_MP-PGJ_88c32.pdf" xr:uid="{2B56B7CE-51A3-4E4D-8D3A-D42C53F06C15}"/>
    <hyperlink ref="F23" r:id="rId34" xr:uid="{96EE1DAE-DAF1-4C1F-8D80-A90C75FB4D45}"/>
  </hyperlinks>
  <pageMargins left="0.511811024" right="0.511811024" top="0.78740157499999996" bottom="0.78740157499999996" header="0.31496062000000002" footer="0.31496062000000002"/>
  <pageSetup scale="40" orientation="portrait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AB986-376D-48BD-8875-4D8CA6B878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BF5133-D562-4E08-ABB5-D567144D7AF0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ec51211-4e70-446f-ac4c-34342dd19df9"/>
    <ds:schemaRef ds:uri="55306d8f-6ac8-4d4b-898a-9b8a7bc1d11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295CCD-916D-4318-8532-A58A70D4C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2026-05-04T12:01:40Z</dcterms:created>
  <dcterms:modified xsi:type="dcterms:W3CDTF">2026-05-04T12:13:09Z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