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212" documentId="8_{7B827398-5FB2-4C24-86A5-C37D021B8B89}" xr6:coauthVersionLast="47" xr6:coauthVersionMax="47" xr10:uidLastSave="{4344402A-B259-4934-B912-B54535969E20}"/>
  <bookViews>
    <workbookView xWindow="-120" yWindow="-120" windowWidth="29040" windowHeight="157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8" i="1" s="1"/>
  <c r="M15" i="1"/>
  <c r="M8" i="1" s="1"/>
  <c r="L15" i="1"/>
  <c r="J8" i="1"/>
  <c r="K15" i="1"/>
  <c r="K8" i="1" s="1"/>
  <c r="J15" i="1"/>
  <c r="I15" i="1"/>
  <c r="AM51" i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3" i="1"/>
  <c r="AM34" i="1"/>
  <c r="AM35" i="1"/>
  <c r="AM36" i="1"/>
  <c r="AM37" i="1"/>
  <c r="AM38" i="1"/>
  <c r="AM39" i="1"/>
  <c r="AM40" i="1"/>
  <c r="AM41" i="1"/>
  <c r="AM42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H15" i="1"/>
  <c r="H8" i="1" s="1"/>
  <c r="G15" i="1"/>
  <c r="F15" i="1"/>
  <c r="B32" i="1"/>
  <c r="B23" i="1" s="1"/>
  <c r="B15" i="1"/>
  <c r="B8" i="1" s="1"/>
  <c r="B64" i="1"/>
  <c r="D32" i="1"/>
  <c r="D23" i="1" s="1"/>
  <c r="E32" i="1"/>
  <c r="E23" i="1" s="1"/>
  <c r="C32" i="1"/>
  <c r="D15" i="1"/>
  <c r="D8" i="1" s="1"/>
  <c r="C15" i="1"/>
  <c r="C8" i="1" s="1"/>
  <c r="E15" i="1"/>
  <c r="C111" i="1"/>
  <c r="D111" i="1"/>
  <c r="E111" i="1"/>
  <c r="F111" i="1"/>
  <c r="G111" i="1"/>
  <c r="H111" i="1"/>
  <c r="I111" i="1"/>
  <c r="J111" i="1"/>
  <c r="K111" i="1"/>
  <c r="K115" i="1" s="1"/>
  <c r="L111" i="1"/>
  <c r="M111" i="1"/>
  <c r="N111" i="1"/>
  <c r="O111" i="1"/>
  <c r="P111" i="1"/>
  <c r="Q111" i="1"/>
  <c r="R111" i="1"/>
  <c r="S111" i="1"/>
  <c r="S115" i="1" s="1"/>
  <c r="T111" i="1"/>
  <c r="U111" i="1"/>
  <c r="U115" i="1" s="1"/>
  <c r="V111" i="1"/>
  <c r="W111" i="1"/>
  <c r="W115" i="1" s="1"/>
  <c r="X111" i="1"/>
  <c r="Y111" i="1"/>
  <c r="Z111" i="1"/>
  <c r="AA111" i="1"/>
  <c r="AB111" i="1"/>
  <c r="AC111" i="1"/>
  <c r="AD111" i="1"/>
  <c r="AE111" i="1"/>
  <c r="AE115" i="1" s="1"/>
  <c r="AF111" i="1"/>
  <c r="AG111" i="1"/>
  <c r="AG115" i="1" s="1"/>
  <c r="AH111" i="1"/>
  <c r="AI111" i="1"/>
  <c r="AI115" i="1" s="1"/>
  <c r="AJ111" i="1"/>
  <c r="AJ115" i="1" s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E82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I50" i="1"/>
  <c r="I43" i="1" s="1"/>
  <c r="J50" i="1"/>
  <c r="J43" i="1" s="1"/>
  <c r="K50" i="1"/>
  <c r="K43" i="1" s="1"/>
  <c r="L50" i="1"/>
  <c r="L43" i="1" s="1"/>
  <c r="M50" i="1"/>
  <c r="M43" i="1" s="1"/>
  <c r="N50" i="1"/>
  <c r="N43" i="1" s="1"/>
  <c r="O50" i="1"/>
  <c r="O43" i="1" s="1"/>
  <c r="P50" i="1"/>
  <c r="P43" i="1" s="1"/>
  <c r="Q50" i="1"/>
  <c r="Q43" i="1" s="1"/>
  <c r="R50" i="1"/>
  <c r="R43" i="1" s="1"/>
  <c r="S50" i="1"/>
  <c r="S43" i="1" s="1"/>
  <c r="T50" i="1"/>
  <c r="T43" i="1" s="1"/>
  <c r="U50" i="1"/>
  <c r="U43" i="1" s="1"/>
  <c r="V50" i="1"/>
  <c r="W50" i="1"/>
  <c r="W43" i="1" s="1"/>
  <c r="X50" i="1"/>
  <c r="X43" i="1" s="1"/>
  <c r="Y50" i="1"/>
  <c r="Y43" i="1" s="1"/>
  <c r="Z50" i="1"/>
  <c r="Z43" i="1" s="1"/>
  <c r="AA50" i="1"/>
  <c r="AB50" i="1"/>
  <c r="AB43" i="1" s="1"/>
  <c r="AC50" i="1"/>
  <c r="AD50" i="1"/>
  <c r="AE50" i="1"/>
  <c r="AE43" i="1" s="1"/>
  <c r="AF50" i="1"/>
  <c r="AF43" i="1" s="1"/>
  <c r="AG50" i="1"/>
  <c r="AG43" i="1" s="1"/>
  <c r="AH50" i="1"/>
  <c r="AI50" i="1"/>
  <c r="AI43" i="1" s="1"/>
  <c r="AJ50" i="1"/>
  <c r="AJ43" i="1" s="1"/>
  <c r="AK50" i="1"/>
  <c r="AK43" i="1" s="1"/>
  <c r="H43" i="1"/>
  <c r="V43" i="1"/>
  <c r="AA43" i="1"/>
  <c r="AC43" i="1"/>
  <c r="AD43" i="1"/>
  <c r="AH4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I8" i="1"/>
  <c r="L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8" i="1"/>
  <c r="C82" i="1"/>
  <c r="D82" i="1"/>
  <c r="F82" i="1"/>
  <c r="G82" i="1"/>
  <c r="H82" i="1"/>
  <c r="I82" i="1"/>
  <c r="J82" i="1"/>
  <c r="K82" i="1"/>
  <c r="K94" i="1" s="1"/>
  <c r="L82" i="1"/>
  <c r="M82" i="1"/>
  <c r="N82" i="1"/>
  <c r="O82" i="1"/>
  <c r="P82" i="1"/>
  <c r="Q82" i="1"/>
  <c r="R82" i="1"/>
  <c r="S82" i="1"/>
  <c r="T82" i="1"/>
  <c r="U82" i="1"/>
  <c r="V82" i="1"/>
  <c r="V94" i="1" s="1"/>
  <c r="W82" i="1"/>
  <c r="W94" i="1" s="1"/>
  <c r="X82" i="1"/>
  <c r="Y82" i="1"/>
  <c r="Z82" i="1"/>
  <c r="AA82" i="1"/>
  <c r="AB82" i="1"/>
  <c r="AC82" i="1"/>
  <c r="AD82" i="1"/>
  <c r="AE82" i="1"/>
  <c r="AF82" i="1"/>
  <c r="AG82" i="1"/>
  <c r="AH82" i="1"/>
  <c r="AI82" i="1"/>
  <c r="AI94" i="1" s="1"/>
  <c r="AJ82" i="1"/>
  <c r="AK82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S94" i="1" s="1"/>
  <c r="T91" i="1"/>
  <c r="U91" i="1"/>
  <c r="V91" i="1"/>
  <c r="W91" i="1"/>
  <c r="X91" i="1"/>
  <c r="Y91" i="1"/>
  <c r="Z91" i="1"/>
  <c r="AA91" i="1"/>
  <c r="AB91" i="1"/>
  <c r="AC91" i="1"/>
  <c r="AD91" i="1"/>
  <c r="AE91" i="1"/>
  <c r="AE94" i="1" s="1"/>
  <c r="AF91" i="1"/>
  <c r="AG91" i="1"/>
  <c r="AH91" i="1"/>
  <c r="AI91" i="1"/>
  <c r="AJ91" i="1"/>
  <c r="AK91" i="1"/>
  <c r="AL91" i="1"/>
  <c r="C91" i="1"/>
  <c r="D91" i="1"/>
  <c r="AM106" i="1"/>
  <c r="AM107" i="1"/>
  <c r="AM108" i="1"/>
  <c r="AM109" i="1"/>
  <c r="AM110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2" i="1"/>
  <c r="AM93" i="1"/>
  <c r="AL111" i="1"/>
  <c r="AL115" i="1" s="1"/>
  <c r="AL82" i="1"/>
  <c r="AL50" i="1"/>
  <c r="AL43" i="1" s="1"/>
  <c r="B43" i="1"/>
  <c r="B50" i="1"/>
  <c r="A117" i="1"/>
  <c r="A96" i="1"/>
  <c r="B105" i="1"/>
  <c r="B82" i="1"/>
  <c r="B91" i="1"/>
  <c r="E91" i="1"/>
  <c r="B111" i="1"/>
  <c r="AM105" i="1" l="1"/>
  <c r="I115" i="1"/>
  <c r="AM15" i="1"/>
  <c r="AD115" i="1"/>
  <c r="R115" i="1"/>
  <c r="AC115" i="1"/>
  <c r="Q115" i="1"/>
  <c r="AM91" i="1"/>
  <c r="X115" i="1"/>
  <c r="L115" i="1"/>
  <c r="AJ94" i="1"/>
  <c r="X94" i="1"/>
  <c r="L94" i="1"/>
  <c r="AF115" i="1"/>
  <c r="T115" i="1"/>
  <c r="H115" i="1"/>
  <c r="Y94" i="1"/>
  <c r="J52" i="1"/>
  <c r="AB115" i="1"/>
  <c r="P115" i="1"/>
  <c r="AK94" i="1"/>
  <c r="AA115" i="1"/>
  <c r="O115" i="1"/>
  <c r="M94" i="1"/>
  <c r="J94" i="1"/>
  <c r="AD94" i="1"/>
  <c r="R94" i="1"/>
  <c r="Z115" i="1"/>
  <c r="N115" i="1"/>
  <c r="Q94" i="1"/>
  <c r="AK115" i="1"/>
  <c r="Y115" i="1"/>
  <c r="M115" i="1"/>
  <c r="AM32" i="1"/>
  <c r="AB52" i="1"/>
  <c r="AM23" i="1"/>
  <c r="AH115" i="1"/>
  <c r="V115" i="1"/>
  <c r="J115" i="1"/>
  <c r="I94" i="1"/>
  <c r="AM111" i="1"/>
  <c r="AF94" i="1"/>
  <c r="T94" i="1"/>
  <c r="AB94" i="1"/>
  <c r="P94" i="1"/>
  <c r="AD52" i="1"/>
  <c r="U94" i="1"/>
  <c r="AG94" i="1"/>
  <c r="D115" i="1"/>
  <c r="C115" i="1"/>
  <c r="AC94" i="1"/>
  <c r="E94" i="1"/>
  <c r="AI52" i="1"/>
  <c r="AL94" i="1"/>
  <c r="AH94" i="1"/>
  <c r="AF52" i="1"/>
  <c r="AM8" i="1"/>
  <c r="V52" i="1"/>
  <c r="AA52" i="1"/>
  <c r="O52" i="1"/>
  <c r="AH52" i="1"/>
  <c r="G115" i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115" i="1" l="1"/>
  <c r="AM52" i="1"/>
  <c r="AM94" i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<sst xmlns="http://schemas.openxmlformats.org/spreadsheetml/2006/main" count="246" uniqueCount="76">
  <si>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</si>
  <si>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</si>
  <si>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</si>
  <si>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</si>
  <si>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</si>
  <si>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</si>
  <si>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</si>
  <si>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</si>
  <si>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</si>
  <si>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</si>
  <si>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</si>
  <si>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</si>
  <si>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</si>
  <si>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</si>
  <si>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</si>
  <si>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</si>
  <si>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</si>
  <si>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</si>
  <si>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</si>
  <si>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</si>
  <si>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</si>
  <si>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</si>
  <si>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</si>
  <si>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</si>
  <si>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</si>
  <si>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</si>
  <si>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</si>
  <si>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</si>
  <si>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</si>
  <si>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</si>
  <si>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</si>
  <si>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</si>
  <si>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</si>
  <si>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</si>
  <si>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</si>
  <si>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</si>
  <si>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</si>
  <si>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</si>
  <si>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</si>
  <si>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</si>
  <si>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</si>
  <si>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</si>
  <si>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</si>
  <si>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</si>
  <si>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</si>
  <si>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</si>
  <si>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</si>
  <si>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</si>
  <si>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</si>
  <si>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</si>
  <si>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</si>
  <si>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</si>
  <si>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</si>
  <si>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</si>
  <si>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</si>
  <si>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</si>
  <si>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</si>
  <si>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</si>
  <si>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</si>
  <si>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</si>
  <si>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</si>
  <si>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</si>
  <si>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</si>
  <si>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</si>
  <si>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</si>
  <si>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</si>
  <si>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</si>
  <si>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</si>
  <si>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</si>
  <si>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</si>
  <si>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</si>
  <si>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</si>
  <si>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</si>
  <si>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</si>
  <si>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Data da última atualização: 07/05/2026</t>
  </si>
  <si>
    <t>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</si>
</sst>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zoomScale="70" zoomScaleNormal="70" zoomScaleSheetLayoutView="55" workbookViewId="0">
      <selection activeCell="D122" sqref="D122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C2" s="38" t="s">
        <v>75</v>
      </c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12"/>
    </row>
    <row r="3" spans="1:40" ht="28.9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40" ht="10.5" customHeight="1">
      <c r="AM4" s="1"/>
    </row>
    <row r="5" spans="1:40" ht="25.5" customHeight="1">
      <c r="A5" s="40" t="s">
        <v>1</v>
      </c>
      <c r="B5" s="40" t="s">
        <v>2</v>
      </c>
      <c r="C5" s="44" t="s">
        <v>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</row>
    <row r="6" spans="1:40" s="3" customFormat="1" ht="25.5" customHeight="1">
      <c r="A6" s="41"/>
      <c r="B6" s="41"/>
      <c r="C6" s="43" t="s">
        <v>4</v>
      </c>
      <c r="D6" s="43"/>
      <c r="E6" s="43"/>
      <c r="F6" s="34" t="s">
        <v>5</v>
      </c>
      <c r="G6" s="35"/>
      <c r="H6" s="36"/>
      <c r="I6" s="34" t="s">
        <v>6</v>
      </c>
      <c r="J6" s="35"/>
      <c r="K6" s="36"/>
      <c r="L6" s="34" t="s">
        <v>7</v>
      </c>
      <c r="M6" s="35"/>
      <c r="N6" s="36"/>
      <c r="O6" s="34" t="s">
        <v>8</v>
      </c>
      <c r="P6" s="35"/>
      <c r="Q6" s="36"/>
      <c r="R6" s="34" t="s">
        <v>9</v>
      </c>
      <c r="S6" s="35"/>
      <c r="T6" s="36"/>
      <c r="U6" s="34" t="s">
        <v>10</v>
      </c>
      <c r="V6" s="35"/>
      <c r="W6" s="36"/>
      <c r="X6" s="34" t="s">
        <v>11</v>
      </c>
      <c r="Y6" s="35"/>
      <c r="Z6" s="36"/>
      <c r="AA6" s="34" t="s">
        <v>12</v>
      </c>
      <c r="AB6" s="35"/>
      <c r="AC6" s="36"/>
      <c r="AD6" s="34" t="s">
        <v>13</v>
      </c>
      <c r="AE6" s="35"/>
      <c r="AF6" s="36"/>
      <c r="AG6" s="34" t="s">
        <v>14</v>
      </c>
      <c r="AH6" s="35"/>
      <c r="AI6" s="36"/>
      <c r="AJ6" s="34" t="s">
        <v>15</v>
      </c>
      <c r="AK6" s="35"/>
      <c r="AL6" s="36"/>
      <c r="AM6" s="14" t="s">
        <v>16</v>
      </c>
    </row>
    <row r="7" spans="1:40" s="3" customFormat="1" ht="25.5" customHeight="1">
      <c r="A7" s="42"/>
      <c r="B7" s="42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67045152.489999995</v>
      </c>
      <c r="G8" s="16">
        <f t="shared" si="1"/>
        <v>66828959.389999993</v>
      </c>
      <c r="H8" s="16">
        <f t="shared" si="1"/>
        <v>55906670.339999989</v>
      </c>
      <c r="I8" s="16">
        <f t="shared" si="1"/>
        <v>97675501.330000013</v>
      </c>
      <c r="J8" s="16">
        <f>SUM(J9:J21)</f>
        <v>97421634.580000013</v>
      </c>
      <c r="K8" s="16">
        <f t="shared" si="1"/>
        <v>87670346.160000011</v>
      </c>
      <c r="L8" s="16">
        <f t="shared" si="1"/>
        <v>129602017.76000001</v>
      </c>
      <c r="M8" s="16">
        <f t="shared" si="1"/>
        <v>129263351.08</v>
      </c>
      <c r="N8" s="16">
        <f t="shared" si="1"/>
        <v>119939823.52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289253497.13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128053.38</v>
      </c>
      <c r="G9" s="18">
        <v>128053.38</v>
      </c>
      <c r="H9" s="18">
        <v>128053.38</v>
      </c>
      <c r="I9" s="18">
        <v>144053.38</v>
      </c>
      <c r="J9" s="18">
        <v>144053.38</v>
      </c>
      <c r="K9" s="18">
        <v>144053.38</v>
      </c>
      <c r="L9" s="18">
        <v>144053.38</v>
      </c>
      <c r="M9" s="18">
        <v>144053.38</v>
      </c>
      <c r="N9" s="18">
        <v>144053.38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509213.52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56184.99</v>
      </c>
      <c r="G13" s="18">
        <v>56184.99</v>
      </c>
      <c r="H13" s="18">
        <v>56184.99</v>
      </c>
      <c r="I13" s="18">
        <v>112516.21</v>
      </c>
      <c r="J13" s="18">
        <v>112516.21</v>
      </c>
      <c r="K13" s="18">
        <v>112516.21</v>
      </c>
      <c r="L13" s="18">
        <v>169060.8</v>
      </c>
      <c r="M13" s="18">
        <v>169060.8</v>
      </c>
      <c r="N13" s="18">
        <v>169060.8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337762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44555195.75</v>
      </c>
      <c r="G14" s="18">
        <v>44555195.75</v>
      </c>
      <c r="H14" s="18">
        <v>38466611.619999997</v>
      </c>
      <c r="I14" s="18">
        <v>64089457.409999996</v>
      </c>
      <c r="J14" s="18">
        <v>64089457.409999996</v>
      </c>
      <c r="K14" s="18">
        <v>57508874.240000002</v>
      </c>
      <c r="L14" s="18">
        <v>87294478.400000006</v>
      </c>
      <c r="M14" s="18">
        <v>87294478.400000006</v>
      </c>
      <c r="N14" s="18">
        <v>81085563.799999997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194546405.57999998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f>622962.11+6193507.5</f>
        <v>6816469.6100000003</v>
      </c>
      <c r="G15" s="18">
        <f>622962.11+6193507.5</f>
        <v>6816469.6100000003</v>
      </c>
      <c r="H15" s="18">
        <f>333036.27+1700908.28</f>
        <v>2033944.55</v>
      </c>
      <c r="I15" s="18">
        <f>929475.61+9295448.07</f>
        <v>10224923.68</v>
      </c>
      <c r="J15" s="18">
        <f>929475.61+9293957.23</f>
        <v>10223432.84</v>
      </c>
      <c r="K15" s="18">
        <f>632114.77+6466709.63</f>
        <v>7098824.4000000004</v>
      </c>
      <c r="L15" s="18">
        <f>1261799.31+12358566.16</f>
        <v>13620365.470000001</v>
      </c>
      <c r="M15" s="18">
        <f>1261799.31+12358566.16</f>
        <v>13620365.470000001</v>
      </c>
      <c r="N15" s="18">
        <f>939584.21+9566168.3</f>
        <v>10505752.510000002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19911614.840000004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5132459.75</v>
      </c>
      <c r="G16" s="18">
        <v>5132459.75</v>
      </c>
      <c r="H16" s="18">
        <v>5132459.75</v>
      </c>
      <c r="I16" s="18">
        <v>8079119.9000000004</v>
      </c>
      <c r="J16" s="18">
        <v>8079119.9000000004</v>
      </c>
      <c r="K16" s="18">
        <v>8079119.9000000004</v>
      </c>
      <c r="L16" s="18">
        <v>10820448.130000001</v>
      </c>
      <c r="M16" s="18">
        <v>10820448.130000001</v>
      </c>
      <c r="N16" s="18">
        <v>10820448.130000001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26534638.23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777152.68</v>
      </c>
      <c r="G18" s="18">
        <v>777152.68</v>
      </c>
      <c r="H18" s="18">
        <v>751025.25</v>
      </c>
      <c r="I18" s="18">
        <v>1088088.17</v>
      </c>
      <c r="J18" s="18">
        <v>1088088.17</v>
      </c>
      <c r="K18" s="18">
        <v>1065007.29</v>
      </c>
      <c r="L18" s="18">
        <v>1111121.99</v>
      </c>
      <c r="M18" s="18">
        <v>1111121.99</v>
      </c>
      <c r="N18" s="18">
        <v>1111121.99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3343960.5600000005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>SUM(AL19+AI19+AF19+AC19+Z19+W19+T19+Q19+N19+K19+H19+E19)</f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9338357.0099999998</v>
      </c>
      <c r="G20" s="18">
        <v>9338357.0099999998</v>
      </c>
      <c r="H20" s="18">
        <v>9313304.5800000001</v>
      </c>
      <c r="I20" s="18">
        <v>13659880.449999999</v>
      </c>
      <c r="J20" s="18">
        <v>13659880.449999999</v>
      </c>
      <c r="K20" s="18">
        <v>13636864.52</v>
      </c>
      <c r="L20" s="18">
        <v>16053854.84</v>
      </c>
      <c r="M20" s="18">
        <v>16053854.84</v>
      </c>
      <c r="N20" s="18">
        <v>16053854.84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>SUM(AL20+AI20+AF20+AC20+Z20+W20+T20+Q20+N20+K20+H20+E20)</f>
        <v>43969761.890000001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241279.32</v>
      </c>
      <c r="G21" s="18">
        <v>25086.22</v>
      </c>
      <c r="H21" s="18">
        <v>25086.22</v>
      </c>
      <c r="I21" s="18">
        <v>277462.13</v>
      </c>
      <c r="J21" s="18">
        <v>25086.22</v>
      </c>
      <c r="K21" s="18">
        <v>25086.22</v>
      </c>
      <c r="L21" s="18">
        <v>388634.75</v>
      </c>
      <c r="M21" s="18">
        <v>49968.07</v>
      </c>
      <c r="N21" s="18">
        <v>49968.07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100140.51000000001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32456138.500000004</v>
      </c>
      <c r="G23" s="22">
        <f t="shared" si="3"/>
        <v>20421826.899999999</v>
      </c>
      <c r="H23" s="22">
        <f t="shared" si="3"/>
        <v>20358219.079999998</v>
      </c>
      <c r="I23" s="22">
        <f t="shared" si="3"/>
        <v>43191437.730000004</v>
      </c>
      <c r="J23" s="22">
        <f t="shared" si="3"/>
        <v>31186650.59</v>
      </c>
      <c r="K23" s="22">
        <f t="shared" si="3"/>
        <v>31110272.560000002</v>
      </c>
      <c r="L23" s="22">
        <f t="shared" si="3"/>
        <v>50665781.359999999</v>
      </c>
      <c r="M23" s="22">
        <f t="shared" si="3"/>
        <v>41495438.760000005</v>
      </c>
      <c r="N23" s="22">
        <f t="shared" si="3"/>
        <v>41441721.960000001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101184002.55000001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>
        <v>1969403.57</v>
      </c>
      <c r="J24" s="18">
        <v>824057.02</v>
      </c>
      <c r="K24" s="18">
        <v>824057.02</v>
      </c>
      <c r="L24" s="18">
        <v>1969403.57</v>
      </c>
      <c r="M24" s="18">
        <v>1410304.2</v>
      </c>
      <c r="N24" s="18">
        <v>1410304.2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3058418.2399999998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6571805.5199999996</v>
      </c>
      <c r="G25" s="18">
        <v>6571805.5199999996</v>
      </c>
      <c r="H25" s="18">
        <v>6571805.5199999996</v>
      </c>
      <c r="I25" s="18">
        <v>9890355.9100000001</v>
      </c>
      <c r="J25" s="18">
        <v>9890355.9100000001</v>
      </c>
      <c r="K25" s="18">
        <v>9890355.9100000001</v>
      </c>
      <c r="L25" s="18">
        <v>13219322.949999999</v>
      </c>
      <c r="M25" s="18">
        <v>13219322.949999999</v>
      </c>
      <c r="N25" s="18">
        <v>13219322.949999999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32932647.34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>
        <v>237125.21</v>
      </c>
      <c r="J26" s="18">
        <v>165651.20000000001</v>
      </c>
      <c r="K26" s="18">
        <v>165651.20000000001</v>
      </c>
      <c r="L26" s="18">
        <v>330048.78000000003</v>
      </c>
      <c r="M26" s="18">
        <v>282417.53000000003</v>
      </c>
      <c r="N26" s="18">
        <v>282417.53000000003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520717.83000000007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904619.18</v>
      </c>
      <c r="G27" s="18">
        <v>15632</v>
      </c>
      <c r="H27" s="18">
        <v>15632</v>
      </c>
      <c r="I27" s="18">
        <v>1039441.16</v>
      </c>
      <c r="J27" s="18">
        <v>133010.51999999999</v>
      </c>
      <c r="K27" s="18">
        <v>133010.51999999999</v>
      </c>
      <c r="L27" s="18">
        <v>1048779.76</v>
      </c>
      <c r="M27" s="18">
        <v>255034.97</v>
      </c>
      <c r="N27" s="18">
        <v>255034.97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403677.49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468750</v>
      </c>
      <c r="G30" s="18">
        <v>0</v>
      </c>
      <c r="H30" s="18">
        <v>0</v>
      </c>
      <c r="I30" s="18">
        <v>468750</v>
      </c>
      <c r="J30" s="18">
        <v>65390.5</v>
      </c>
      <c r="K30" s="18">
        <v>65390.5</v>
      </c>
      <c r="L30" s="18">
        <v>468750</v>
      </c>
      <c r="M30" s="18">
        <v>147690.47</v>
      </c>
      <c r="N30" s="18">
        <v>147690.47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213080.97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1756448.11</v>
      </c>
      <c r="G32" s="18">
        <v>1532144.38</v>
      </c>
      <c r="H32" s="18">
        <v>1532144.38</v>
      </c>
      <c r="I32" s="18">
        <v>2583847.4300000002</v>
      </c>
      <c r="J32" s="18">
        <v>2385083.48</v>
      </c>
      <c r="K32" s="18">
        <v>2377976.12</v>
      </c>
      <c r="L32" s="18">
        <v>3470020.42</v>
      </c>
      <c r="M32" s="18">
        <v>3312276.2</v>
      </c>
      <c r="N32" s="18">
        <v>3312276.2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7949662.8200000003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2959393.61</v>
      </c>
      <c r="G33" s="18">
        <v>533123.11</v>
      </c>
      <c r="H33" s="18">
        <v>484780.01</v>
      </c>
      <c r="I33" s="18">
        <v>2959393.61</v>
      </c>
      <c r="J33" s="18">
        <v>1078868.02</v>
      </c>
      <c r="K33" s="18">
        <v>1028649.88</v>
      </c>
      <c r="L33" s="18">
        <v>3304419.41</v>
      </c>
      <c r="M33" s="18">
        <v>1641158.78</v>
      </c>
      <c r="N33" s="18">
        <v>1594710.77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3108140.66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3836700.59</v>
      </c>
      <c r="G34" s="18">
        <v>902326.99</v>
      </c>
      <c r="H34" s="18">
        <v>895058.2</v>
      </c>
      <c r="I34" s="18">
        <v>4486529.38</v>
      </c>
      <c r="J34" s="18">
        <v>1625070.66</v>
      </c>
      <c r="K34" s="18">
        <v>1617801.87</v>
      </c>
      <c r="L34" s="18">
        <v>4797109.13</v>
      </c>
      <c r="M34" s="18">
        <v>2243541.7999999998</v>
      </c>
      <c r="N34" s="18">
        <v>2236273.0099999998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4751253.99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5340789.7300000004</v>
      </c>
      <c r="G35" s="18">
        <v>1275589.33</v>
      </c>
      <c r="H35" s="18">
        <v>1275589.33</v>
      </c>
      <c r="I35" s="18">
        <v>5842210.4400000004</v>
      </c>
      <c r="J35" s="18">
        <v>2054442.04</v>
      </c>
      <c r="K35" s="18">
        <v>2054442.04</v>
      </c>
      <c r="L35" s="18">
        <v>5994351.8200000003</v>
      </c>
      <c r="M35" s="18">
        <v>3151257.16</v>
      </c>
      <c r="N35" s="18">
        <v>3151257.16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6481288.5300000003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6270981.0800000001</v>
      </c>
      <c r="G36" s="18">
        <v>5433426.1399999997</v>
      </c>
      <c r="H36" s="18">
        <v>5433426.1399999997</v>
      </c>
      <c r="I36" s="18">
        <v>8854749.5999999996</v>
      </c>
      <c r="J36" s="18">
        <v>8167149.1500000004</v>
      </c>
      <c r="K36" s="18">
        <v>8167149.1500000004</v>
      </c>
      <c r="L36" s="18">
        <v>11104457.880000001</v>
      </c>
      <c r="M36" s="18">
        <v>10925686.630000001</v>
      </c>
      <c r="N36" s="18">
        <v>10925686.630000001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27239039.390000001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14119.96</v>
      </c>
      <c r="J37" s="18">
        <v>9637.5300000000007</v>
      </c>
      <c r="K37" s="18">
        <v>9637.5300000000007</v>
      </c>
      <c r="L37" s="18">
        <v>14468.35</v>
      </c>
      <c r="M37" s="18">
        <v>13917.99</v>
      </c>
      <c r="N37" s="18">
        <v>13917.99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23555.52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>
        <v>20934.560000000001</v>
      </c>
      <c r="J38" s="18">
        <v>20934.560000000001</v>
      </c>
      <c r="K38" s="18">
        <v>20934.560000000001</v>
      </c>
      <c r="L38" s="18">
        <v>20934.560000000001</v>
      </c>
      <c r="M38" s="18">
        <v>20934.560000000001</v>
      </c>
      <c r="N38" s="18">
        <v>20934.560000000001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61140.98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3230286.07</v>
      </c>
      <c r="G39" s="18">
        <v>3230286.07</v>
      </c>
      <c r="H39" s="18">
        <v>3222290.14</v>
      </c>
      <c r="I39" s="18">
        <v>4749726.93</v>
      </c>
      <c r="J39" s="18">
        <v>4749726.93</v>
      </c>
      <c r="K39" s="18">
        <v>4737943.1900000004</v>
      </c>
      <c r="L39" s="18">
        <v>4848864.76</v>
      </c>
      <c r="M39" s="18">
        <v>4848864.76</v>
      </c>
      <c r="N39" s="18">
        <v>4848864.76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14389559.58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>
        <v>74849.97</v>
      </c>
      <c r="J40" s="18">
        <v>17273.07</v>
      </c>
      <c r="K40" s="18">
        <v>17273.07</v>
      </c>
      <c r="L40" s="18">
        <v>74849.97</v>
      </c>
      <c r="M40" s="18">
        <v>23030.76</v>
      </c>
      <c r="N40" s="18">
        <v>23030.76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51819.21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174258.72</v>
      </c>
      <c r="G43" s="23">
        <f t="shared" si="5"/>
        <v>28199.07</v>
      </c>
      <c r="H43" s="23">
        <f t="shared" si="5"/>
        <v>28199.07</v>
      </c>
      <c r="I43" s="23">
        <f t="shared" si="5"/>
        <v>183580.97</v>
      </c>
      <c r="J43" s="23">
        <f t="shared" si="5"/>
        <v>32383.9</v>
      </c>
      <c r="K43" s="23">
        <f t="shared" si="5"/>
        <v>32383.9</v>
      </c>
      <c r="L43" s="23">
        <f t="shared" si="5"/>
        <v>12169516.040000001</v>
      </c>
      <c r="M43" s="23">
        <f t="shared" si="5"/>
        <v>51954.29</v>
      </c>
      <c r="N43" s="23">
        <f t="shared" si="5"/>
        <v>51954.29</v>
      </c>
      <c r="O43" s="23">
        <f t="shared" si="5"/>
        <v>0</v>
      </c>
      <c r="P43" s="23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112537.26000000001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>
        <v>28199.07</v>
      </c>
      <c r="J44" s="18">
        <v>28199.07</v>
      </c>
      <c r="K44" s="18">
        <v>28199.07</v>
      </c>
      <c r="L44" s="18">
        <v>28199.07</v>
      </c>
      <c r="M44" s="18">
        <v>28199.07</v>
      </c>
      <c r="N44" s="18">
        <v>28199.07</v>
      </c>
      <c r="O44" s="18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84597.209999999992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/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146059.65</v>
      </c>
      <c r="G46" s="18">
        <v>0</v>
      </c>
      <c r="H46" s="18">
        <v>0</v>
      </c>
      <c r="I46" s="18">
        <v>155381.9</v>
      </c>
      <c r="J46" s="18">
        <v>4184.83</v>
      </c>
      <c r="K46" s="18">
        <v>4184.83</v>
      </c>
      <c r="L46" s="18">
        <v>12141316.970000001</v>
      </c>
      <c r="M46" s="18">
        <v>23755.22</v>
      </c>
      <c r="N46" s="18">
        <v>23755.22</v>
      </c>
      <c r="O46" s="18"/>
      <c r="P46" s="18"/>
      <c r="Q46" s="18"/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27940.050000000003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/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0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99675549.709999993</v>
      </c>
      <c r="G52" s="22">
        <f t="shared" si="8"/>
        <v>87278985.359999985</v>
      </c>
      <c r="H52" s="22">
        <f t="shared" si="8"/>
        <v>76293088.48999998</v>
      </c>
      <c r="I52" s="22">
        <f t="shared" si="8"/>
        <v>141050520.03</v>
      </c>
      <c r="J52" s="22">
        <f t="shared" si="8"/>
        <v>128640669.07000002</v>
      </c>
      <c r="K52" s="22">
        <f t="shared" si="8"/>
        <v>118813002.62000002</v>
      </c>
      <c r="L52" s="22">
        <f t="shared" si="8"/>
        <v>192437315.16</v>
      </c>
      <c r="M52" s="22">
        <f t="shared" si="8"/>
        <v>170810744.13</v>
      </c>
      <c r="N52" s="22">
        <f t="shared" si="8"/>
        <v>161433499.76999998</v>
      </c>
      <c r="O52" s="22">
        <f t="shared" si="8"/>
        <v>0</v>
      </c>
      <c r="P52" s="22">
        <f t="shared" si="8"/>
        <v>0</v>
      </c>
      <c r="Q52" s="22">
        <f t="shared" si="8"/>
        <v>0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390550036.94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47" t="s">
        <v>59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40" t="s">
        <v>1</v>
      </c>
      <c r="B61" s="40" t="s">
        <v>2</v>
      </c>
      <c r="C61" s="49" t="s">
        <v>3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1"/>
    </row>
    <row r="62" spans="1:39" ht="15.75">
      <c r="A62" s="41"/>
      <c r="B62" s="41"/>
      <c r="C62" s="43" t="s">
        <v>4</v>
      </c>
      <c r="D62" s="43"/>
      <c r="E62" s="43"/>
      <c r="F62" s="34" t="s">
        <v>5</v>
      </c>
      <c r="G62" s="35"/>
      <c r="H62" s="36"/>
      <c r="I62" s="34" t="s">
        <v>6</v>
      </c>
      <c r="J62" s="35"/>
      <c r="K62" s="36"/>
      <c r="L62" s="34" t="s">
        <v>7</v>
      </c>
      <c r="M62" s="35"/>
      <c r="N62" s="36"/>
      <c r="O62" s="34" t="s">
        <v>8</v>
      </c>
      <c r="P62" s="35"/>
      <c r="Q62" s="36"/>
      <c r="R62" s="34" t="s">
        <v>9</v>
      </c>
      <c r="S62" s="35"/>
      <c r="T62" s="36"/>
      <c r="U62" s="34" t="s">
        <v>10</v>
      </c>
      <c r="V62" s="35"/>
      <c r="W62" s="36"/>
      <c r="X62" s="34" t="s">
        <v>11</v>
      </c>
      <c r="Y62" s="35"/>
      <c r="Z62" s="36"/>
      <c r="AA62" s="34" t="s">
        <v>12</v>
      </c>
      <c r="AB62" s="35"/>
      <c r="AC62" s="36"/>
      <c r="AD62" s="34" t="s">
        <v>13</v>
      </c>
      <c r="AE62" s="35"/>
      <c r="AF62" s="36"/>
      <c r="AG62" s="34" t="s">
        <v>14</v>
      </c>
      <c r="AH62" s="35"/>
      <c r="AI62" s="36"/>
      <c r="AJ62" s="34" t="s">
        <v>15</v>
      </c>
      <c r="AK62" s="35"/>
      <c r="AL62" s="36"/>
      <c r="AM62" s="14" t="s">
        <v>16</v>
      </c>
    </row>
    <row r="63" spans="1:39" ht="15.75">
      <c r="A63" s="42"/>
      <c r="B63" s="42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07/05/2026</v>
      </c>
    </row>
    <row r="100" spans="1:39" ht="15.75">
      <c r="A100" s="47" t="s">
        <v>65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40" t="s">
        <v>1</v>
      </c>
      <c r="B102" s="40" t="s">
        <v>2</v>
      </c>
      <c r="C102" s="31"/>
      <c r="D102" s="31"/>
      <c r="E102" s="48" t="s">
        <v>3</v>
      </c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</row>
    <row r="103" spans="1:39" ht="15.75">
      <c r="A103" s="41"/>
      <c r="B103" s="41"/>
      <c r="C103" s="43" t="s">
        <v>4</v>
      </c>
      <c r="D103" s="43"/>
      <c r="E103" s="43"/>
      <c r="F103" s="34" t="s">
        <v>5</v>
      </c>
      <c r="G103" s="35"/>
      <c r="H103" s="36"/>
      <c r="I103" s="34" t="s">
        <v>6</v>
      </c>
      <c r="J103" s="35"/>
      <c r="K103" s="36"/>
      <c r="L103" s="34" t="s">
        <v>7</v>
      </c>
      <c r="M103" s="35"/>
      <c r="N103" s="36"/>
      <c r="O103" s="34" t="s">
        <v>8</v>
      </c>
      <c r="P103" s="35"/>
      <c r="Q103" s="36"/>
      <c r="R103" s="34" t="s">
        <v>9</v>
      </c>
      <c r="S103" s="35"/>
      <c r="T103" s="36"/>
      <c r="U103" s="34" t="s">
        <v>10</v>
      </c>
      <c r="V103" s="35"/>
      <c r="W103" s="36"/>
      <c r="X103" s="34" t="s">
        <v>11</v>
      </c>
      <c r="Y103" s="35"/>
      <c r="Z103" s="36"/>
      <c r="AA103" s="34" t="s">
        <v>12</v>
      </c>
      <c r="AB103" s="35"/>
      <c r="AC103" s="36"/>
      <c r="AD103" s="34" t="s">
        <v>13</v>
      </c>
      <c r="AE103" s="35"/>
      <c r="AF103" s="36"/>
      <c r="AG103" s="34" t="s">
        <v>14</v>
      </c>
      <c r="AH103" s="35"/>
      <c r="AI103" s="36"/>
      <c r="AJ103" s="34" t="s">
        <v>15</v>
      </c>
      <c r="AK103" s="35"/>
      <c r="AL103" s="36"/>
      <c r="AM103" s="14" t="s">
        <v>16</v>
      </c>
    </row>
    <row r="104" spans="1:39" ht="15.75">
      <c r="A104" s="42"/>
      <c r="B104" s="42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t="shared" si="18"/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07/05/2026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J62:AL62"/>
    <mergeCell ref="AD62:AF62"/>
    <mergeCell ref="X6:Z6"/>
    <mergeCell ref="AD103:AF103"/>
    <mergeCell ref="AG103:AI103"/>
    <mergeCell ref="AJ103:AL103"/>
    <mergeCell ref="AJ6:AL6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59:AM59"/>
    <mergeCell ref="AG62:AI62"/>
    <mergeCell ref="AD6:AF6"/>
    <mergeCell ref="AG6:AI6"/>
    <mergeCell ref="U6:W6"/>
    <mergeCell ref="A100:AM100"/>
    <mergeCell ref="A102:A104"/>
    <mergeCell ref="B102:B104"/>
    <mergeCell ref="E102:AM102"/>
    <mergeCell ref="C103:E103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A6:AC6"/>
    <mergeCell ref="X62:Z62"/>
    <mergeCell ref="AA62:AC62"/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AAA76E-410A-4ACE-8489-267ABE9236AA}">
  <ds:schemaRefs>
    <ds:schemaRef ds:uri="http://schemas.microsoft.com/office/2006/documentManagement/types"/>
    <ds:schemaRef ds:uri="http://purl.org/dc/terms/"/>
    <ds:schemaRef ds:uri="55306d8f-6ac8-4d4b-898a-9b8a7bc1d116"/>
    <ds:schemaRef ds:uri="eec51211-4e70-446f-ac4c-34342dd19df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0C17A-F14B-44B2-AB9A-F61EF16D2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2026-04-13T14:30:47Z</cp:lastPrinted>
  <dcterms:created xsi:type="dcterms:W3CDTF">2024-05-07T14:55:29Z</dcterms:created>
  <dcterms:modified xsi:type="dcterms:W3CDTF">2026-05-07T15:39:24Z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