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4/"/>
    </mc:Choice>
  </mc:AlternateContent>
  <xr:revisionPtr revIDLastSave="13" documentId="11_146F37AB1012C1B5AD71DAC3C995BEEF399D8139" xr6:coauthVersionLast="47" xr6:coauthVersionMax="47" xr10:uidLastSave="{1D0DB821-4B18-4C9B-81A1-CB2E2CC1FC72}"/>
  <bookViews>
    <workbookView xWindow="-120" yWindow="-120" windowWidth="29040" windowHeight="15720" xr2:uid="{00000000-000D-0000-FFFF-FFFF00000000}"/>
  </bookViews>
  <sheets>
    <sheet name="CONVÊNIOS" sheetId="1" r:id="rId1"/>
  </sheets>
  <definedNames>
    <definedName name="_FilterDatabase_0_0" localSheetId="0">CONVÊNIOS!$A$11:$A$210</definedName>
    <definedName name="_Hlk13580526" localSheetId="0">CONVÊNIOS!$K$87</definedName>
    <definedName name="FEVE" localSheetId="0">CONVÊNIOS!$10:$11</definedName>
    <definedName name="FEVERIRO" localSheetId="0">CONVÊNIOS!$10:$11</definedName>
    <definedName name="Print_Titles_0" localSheetId="0">CONVÊNIOS!$10:$11</definedName>
    <definedName name="Print_Titles_0_0" localSheetId="0">CONVÊNIOS!$10:$11</definedName>
    <definedName name="Print_Titles_0_0_0" localSheetId="0">CONVÊNIOS!$10:$11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1" l="1"/>
  <c r="P26" i="1"/>
  <c r="P24" i="1"/>
  <c r="P23" i="1"/>
  <c r="P22" i="1"/>
  <c r="P21" i="1"/>
  <c r="P20" i="1"/>
  <c r="P19" i="1"/>
  <c r="P18" i="1"/>
  <c r="P17" i="1"/>
  <c r="A17" i="1"/>
  <c r="P16" i="1"/>
  <c r="P15" i="1"/>
  <c r="P14" i="1"/>
  <c r="P13" i="1"/>
  <c r="A13" i="1"/>
  <c r="A12" i="1"/>
</calcChain>
</file>

<file path=xl/sharedStrings.xml><?xml version="1.0" encoding="utf-8"?>
<sst xmlns="http://schemas.openxmlformats.org/spreadsheetml/2006/main" count="58" uniqueCount="55">
  <si>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</si>
  <si>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</si>
  <si>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</si>
  <si>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</si>
  <si>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</si>
  <si>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</si>
  <si>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</si>
  <si>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CONVENENTE</t>
  </si>
  <si>
    <t>CNPJ/CPF</t>
  </si>
  <si>
    <t>REPRESENTANTES</t>
  </si>
  <si>
    <t>Gestor/Fiscal</t>
  </si>
  <si>
    <t>VALOR DO REPASSE</t>
  </si>
  <si>
    <t>CONTRAPARTIDA</t>
  </si>
  <si>
    <t>PRESTAÇÃO DE CONTAS</t>
  </si>
  <si>
    <t>ADITIVO</t>
  </si>
  <si>
    <t>Inicio</t>
  </si>
  <si>
    <t>Término</t>
  </si>
  <si>
    <t>TRANSFERÊNCIAS CONCEDIDAS PELO MINISTÉRIO PÚBLICO DO ESTADO DO AMAZONAS</t>
  </si>
  <si>
    <t>CONVÊNIO</t>
  </si>
  <si>
    <t>DOE: 29/12/2023
DOMPE: 29/12/2023</t>
  </si>
  <si>
    <t>Ativo</t>
  </si>
  <si>
    <t>Não se aplica</t>
  </si>
  <si>
    <t>REGULAR</t>
  </si>
  <si>
    <t>Não</t>
  </si>
  <si>
    <t>TERMO DE COLABORAÇÃO</t>
  </si>
  <si>
    <t>Conjugação de recursos técnicos e financeiros dos participes, para execução e operacionalização do Programa Estadual de Proteção a Vitimas e Testemunhas Ameaçadas no Amazonas (PROVITA/AM), de acordo com o Plano de Trabalho que passa a integrar este instrumento, independentemente de transcrição.</t>
  </si>
  <si>
    <t>2023.012428</t>
  </si>
  <si>
    <t>Fundação Paulo Feitoza - PROVITA</t>
  </si>
  <si>
    <t>02.844.344/0001-02</t>
  </si>
  <si>
    <t>Luís Carlos da Silva Braga - CPF: 643.068.790-20</t>
  </si>
  <si>
    <t>Incluir o Ministério Público do Estado do Amazonas no compartilhamento das despesas objeto do Convênio nº 001/2021 (compartilhamento dos custos de Locação de Imóvel/Espaço Corporativo para instalação e funcionamento de Escritório de Representação e Atuação Institucional do MPAM em Brasília/DF), e apresentar o Plano de Trabalho, referente às despesas do período de julho/2023 a dezembro/2023, assim como incluir cláusula de uso da aplicação financeira.</t>
  </si>
  <si>
    <t>DOMPE: 13/09/2023</t>
  </si>
  <si>
    <t>2023.010225</t>
  </si>
  <si>
    <t>MINISTÉRIO PÚBLICO DO ESTADO DO ACRE</t>
  </si>
  <si>
    <t>04.034.450/0001-56</t>
  </si>
  <si>
    <t>PAULO CELSO RAMOS DOS SANTOS</t>
  </si>
  <si>
    <t>FREDERICO JORGE DE MOURA ABRAHIM</t>
  </si>
  <si>
    <t>TERMO DE CESSÃO DE USO</t>
  </si>
  <si>
    <t>Utilização das instalações físicas do Tribunal de Justiça do Estado do Amazonas localizadas na capital do Estado do Amazonas, conforme as descrições dos locais, áreas e metragens constantes da tabela 1 abaixo, pelos Membros e Servidores do MPE/AM, em razão do serviço, ante a necessidade de instalação do Ministério Público do amazonas nessas localidades.
Inclui-se também no objeto o pagamento das despesas com o acesso aos sistemas informatizados do TJAM, tais como: o SAJ, manutenção de servidores, rede man, manutenção de fibra óptica.</t>
  </si>
  <si>
    <t>DOE: 18/03/2021
DOMPE: 22/03/2021</t>
  </si>
  <si>
    <t>2019.025171</t>
  </si>
  <si>
    <t>FUNDO DE MODERNIZAÇÃO E REAPARELHAMENTO DO PODER JUDICIÁRO ESTADUAL</t>
  </si>
  <si>
    <t>04.301.769/0001-09</t>
  </si>
  <si>
    <t>DOMINGOS JORGE CHALUB PEREIRA - CPF:069.981.942-34</t>
  </si>
  <si>
    <t>Chefe Da Unidade Administrativa Descentralizada</t>
  </si>
  <si>
    <t>Não há</t>
  </si>
  <si>
    <t>Regular</t>
  </si>
  <si>
    <t>5º TAP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</si>
  <si>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</si>
  <si>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</si>
  <si>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</si>
  <si>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</si>
  <si>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</si>
  <si>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Fundamento Legal: Resolução CNMP n.º 86/2012, art 5º, inciso II, alíneas "e", "h", "l" e "m".</t>
  </si>
  <si>
    <t>DEZEMBRO 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</si>
</sst>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d/m/yyyy"/>
    <numFmt numFmtId="165" formatCode="#,##0.00\ ;\(#,##0.00\);\-#\ ;@\ "/>
    <numFmt numFmtId="166" formatCode="&quot;R$&quot;\ #,##0.00"/>
  </numFmts>
  <fonts count="14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1"/>
      <color rgb="FFFFFFFF"/>
      <name val="Calibri"/>
    </font>
    <font>
      <sz val="11"/>
      <name val="Calibri"/>
    </font>
    <font>
      <sz val="11"/>
      <color rgb="FF0563C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0" fillId="2" borderId="0" xfId="0" applyFont="1" applyFill="1" applyAlignment="1">
      <alignment horizontal="left" vertical="center"/>
    </xf>
    <xf numFmtId="0" fontId="12" fillId="2" borderId="0" xfId="0" applyFont="1" applyFill="1"/>
    <xf numFmtId="0" fontId="5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8" fontId="3" fillId="0" borderId="4" xfId="0" applyNumberFormat="1" applyFont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/>
    <xf numFmtId="22" fontId="5" fillId="0" borderId="0" xfId="0" applyNumberFormat="1" applyFont="1" applyAlignment="1">
      <alignment horizontal="left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3757785</xdr:colOff>
      <xdr:row>5</xdr:row>
      <xdr:rowOff>70920</xdr:rowOff>
    </xdr:to>
    <xdr:pic>
      <xdr:nvPicPr>
        <xdr:cNvPr id="2" name="/xl/media/image1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scritório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216"/>
  <sheetViews>
    <sheetView showGridLines="0" tabSelected="1" topLeftCell="A24" workbookViewId="0">
      <selection activeCell="B27" sqref="B27"/>
    </sheetView>
  </sheetViews>
  <sheetFormatPr defaultColWidth="10.85546875" defaultRowHeight="15" x14ac:dyDescent="0.25"/>
  <cols>
    <col min="1" max="1" width="34.7109375" style="1" customWidth="1"/>
    <col min="2" max="2" width="33.7109375" style="1" customWidth="1"/>
    <col min="3" max="3" width="154.28515625" style="2" customWidth="1"/>
    <col min="4" max="4" width="24.140625" style="1" customWidth="1"/>
    <col min="5" max="6" width="20.42578125" style="1" customWidth="1"/>
    <col min="7" max="7" width="17.42578125" style="1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0" style="3" customWidth="1"/>
    <col min="13" max="13" width="27.28515625" style="1" customWidth="1"/>
    <col min="14" max="14" width="21.5703125" style="4" customWidth="1"/>
    <col min="15" max="15" width="21.5703125" style="1" customWidth="1"/>
    <col min="16" max="16" width="19.140625" style="14" customWidth="1"/>
    <col min="17" max="17" width="10.85546875" style="5"/>
    <col min="18" max="18" width="18" customWidth="1"/>
    <col min="19" max="258" width="10.85546875" style="5"/>
    <col min="259" max="16384" width="10.85546875" style="1"/>
  </cols>
  <sheetData>
    <row r="1" spans="1:258" x14ac:dyDescent="0.25">
      <c r="A1" s="6"/>
      <c r="B1" s="6"/>
      <c r="C1" s="15"/>
      <c r="D1" s="7"/>
      <c r="E1" s="7"/>
      <c r="F1" s="7"/>
      <c r="G1" s="7"/>
      <c r="H1" s="8"/>
      <c r="I1" s="8"/>
      <c r="J1" s="16"/>
      <c r="K1" s="17"/>
      <c r="L1" s="16"/>
      <c r="M1" s="18"/>
      <c r="N1" s="9"/>
      <c r="O1" s="9"/>
      <c r="P1" s="19"/>
      <c r="Q1" s="6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</row>
    <row r="2" spans="1:258" x14ac:dyDescent="0.25">
      <c r="A2" s="6"/>
      <c r="B2" s="6"/>
      <c r="C2" s="15"/>
      <c r="D2" s="7"/>
      <c r="E2" s="7"/>
      <c r="F2" s="7"/>
      <c r="G2" s="7"/>
      <c r="H2" s="8"/>
      <c r="I2" s="8"/>
      <c r="J2" s="16"/>
      <c r="K2" s="17"/>
      <c r="L2" s="16"/>
      <c r="M2" s="18"/>
      <c r="N2" s="9"/>
      <c r="O2" s="9"/>
      <c r="P2" s="19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</row>
    <row r="3" spans="1:258" x14ac:dyDescent="0.25">
      <c r="A3" s="6"/>
      <c r="B3" s="6"/>
      <c r="C3" s="15"/>
      <c r="D3" s="7"/>
      <c r="E3" s="7"/>
      <c r="F3" s="7"/>
      <c r="G3" s="7"/>
      <c r="H3" s="8"/>
      <c r="I3" s="8"/>
      <c r="J3" s="16"/>
      <c r="K3" s="17"/>
      <c r="L3" s="16"/>
      <c r="M3" s="18"/>
      <c r="N3" s="9"/>
      <c r="O3" s="9"/>
      <c r="P3" s="19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</row>
    <row r="4" spans="1:258" x14ac:dyDescent="0.25">
      <c r="A4" s="6"/>
      <c r="B4" s="6"/>
      <c r="C4" s="15"/>
      <c r="D4" s="7"/>
      <c r="E4" s="7"/>
      <c r="F4" s="7"/>
      <c r="G4" s="7"/>
      <c r="H4" s="8"/>
      <c r="I4" s="8"/>
      <c r="J4" s="16"/>
      <c r="K4" s="17"/>
      <c r="L4" s="16"/>
      <c r="M4" s="18"/>
      <c r="N4" s="9"/>
      <c r="O4" s="9"/>
      <c r="P4" s="19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</row>
    <row r="5" spans="1:258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</row>
    <row r="6" spans="1:258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</row>
    <row r="7" spans="1:258" x14ac:dyDescent="0.25">
      <c r="A7" s="31" t="s">
        <v>54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6"/>
      <c r="R7" s="22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</row>
    <row r="8" spans="1:258" ht="17.25" customHeight="1" x14ac:dyDescent="0.25">
      <c r="A8" s="32" t="s">
        <v>17</v>
      </c>
      <c r="B8" s="3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</row>
    <row r="9" spans="1:258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</row>
    <row r="10" spans="1:258" ht="12.75" customHeight="1" x14ac:dyDescent="0.25">
      <c r="A10" s="34" t="s">
        <v>0</v>
      </c>
      <c r="B10" s="34" t="s">
        <v>1</v>
      </c>
      <c r="C10" s="34" t="s">
        <v>2</v>
      </c>
      <c r="D10" s="35" t="s">
        <v>3</v>
      </c>
      <c r="E10" s="34" t="s">
        <v>4</v>
      </c>
      <c r="F10" s="34" t="s">
        <v>5</v>
      </c>
      <c r="G10" s="34"/>
      <c r="H10" s="34" t="s">
        <v>6</v>
      </c>
      <c r="I10" s="34" t="s">
        <v>7</v>
      </c>
      <c r="J10" s="34" t="s">
        <v>8</v>
      </c>
      <c r="K10" s="34" t="s">
        <v>9</v>
      </c>
      <c r="L10" s="34" t="s">
        <v>10</v>
      </c>
      <c r="M10" s="34" t="s">
        <v>11</v>
      </c>
      <c r="N10" s="40" t="s">
        <v>12</v>
      </c>
      <c r="O10" s="34" t="s">
        <v>13</v>
      </c>
      <c r="P10" s="34" t="s">
        <v>14</v>
      </c>
      <c r="Q10" s="21"/>
    </row>
    <row r="11" spans="1:258" x14ac:dyDescent="0.25">
      <c r="A11" s="34"/>
      <c r="B11" s="34"/>
      <c r="C11" s="34"/>
      <c r="D11" s="35"/>
      <c r="E11" s="34"/>
      <c r="F11" s="12" t="s">
        <v>15</v>
      </c>
      <c r="G11" s="13" t="s">
        <v>16</v>
      </c>
      <c r="H11" s="34"/>
      <c r="I11" s="34"/>
      <c r="J11" s="34"/>
      <c r="K11" s="34"/>
      <c r="L11" s="34"/>
      <c r="M11" s="34"/>
      <c r="N11" s="40"/>
      <c r="O11" s="34"/>
      <c r="P11" s="34"/>
      <c r="Q11" s="21"/>
    </row>
    <row r="12" spans="1:258" ht="54.95" customHeight="1" x14ac:dyDescent="0.25">
      <c r="A12" s="26" t="str">
        <f>HYPERLINK("https://www.mpam.mp.br/images/TC_Nº_001-2023-PGJ-Paulo_Feitoza_-_PROVITA_70968.pdf","TCL 1/2023 PGJ")</f>
        <v>TCL 1/2023 PGJ</v>
      </c>
      <c r="B12" s="23" t="s">
        <v>24</v>
      </c>
      <c r="C12" s="23" t="s">
        <v>25</v>
      </c>
      <c r="D12" s="23" t="s">
        <v>19</v>
      </c>
      <c r="E12" s="23" t="s">
        <v>26</v>
      </c>
      <c r="F12" s="24">
        <v>45290</v>
      </c>
      <c r="G12" s="24">
        <v>46385</v>
      </c>
      <c r="H12" s="23" t="s">
        <v>20</v>
      </c>
      <c r="I12" s="23" t="s">
        <v>27</v>
      </c>
      <c r="J12" s="23" t="s">
        <v>28</v>
      </c>
      <c r="K12" s="23" t="s">
        <v>29</v>
      </c>
      <c r="L12" s="23" t="s">
        <v>21</v>
      </c>
      <c r="M12" s="25">
        <v>10703389.359999999</v>
      </c>
      <c r="N12" s="25">
        <v>0</v>
      </c>
      <c r="O12" s="23" t="s">
        <v>22</v>
      </c>
      <c r="P12" s="23" t="s">
        <v>23</v>
      </c>
      <c r="Q12"/>
    </row>
    <row r="13" spans="1:258" ht="54.95" customHeight="1" x14ac:dyDescent="0.25">
      <c r="A13" s="36" t="str">
        <f>HYPERLINK("https://www.mpam.mp.br/images/2º_TA_ao_CV_nº_001_2021-MP-PGJ_40d62.pdf","CV nº 001/2021/MPAC")</f>
        <v>CV nº 001/2021/MPAC</v>
      </c>
      <c r="B13" s="37" t="s">
        <v>18</v>
      </c>
      <c r="C13" s="37" t="s">
        <v>30</v>
      </c>
      <c r="D13" s="37" t="s">
        <v>31</v>
      </c>
      <c r="E13" s="37" t="s">
        <v>32</v>
      </c>
      <c r="F13" s="38">
        <v>45108</v>
      </c>
      <c r="G13" s="38">
        <v>46303</v>
      </c>
      <c r="H13" s="37" t="s">
        <v>20</v>
      </c>
      <c r="I13" s="37" t="s">
        <v>33</v>
      </c>
      <c r="J13" s="37" t="s">
        <v>34</v>
      </c>
      <c r="K13" s="37" t="s">
        <v>35</v>
      </c>
      <c r="L13" s="37" t="s">
        <v>36</v>
      </c>
      <c r="M13" s="39">
        <v>81538.5</v>
      </c>
      <c r="N13" s="39">
        <v>0</v>
      </c>
      <c r="O13" s="37" t="s">
        <v>22</v>
      </c>
      <c r="P13" s="26" t="str">
        <f>HYPERLINK("https://www.mpam.mp.br/images/3º_TA_ao_CV_nº_001_2021-MPAC-PGJ_2b4cf.pdf","3º Termo Aditivo")</f>
        <v>3º Termo Aditivo</v>
      </c>
      <c r="Q13"/>
    </row>
    <row r="14" spans="1:258" s="44" customFormat="1" ht="54.95" customHeight="1" x14ac:dyDescent="0.25">
      <c r="A14" s="36"/>
      <c r="B14" s="37"/>
      <c r="C14" s="37"/>
      <c r="D14" s="37"/>
      <c r="E14" s="37"/>
      <c r="F14" s="38"/>
      <c r="G14" s="38"/>
      <c r="H14" s="37"/>
      <c r="I14" s="37"/>
      <c r="J14" s="37"/>
      <c r="K14" s="37"/>
      <c r="L14" s="37"/>
      <c r="M14" s="39"/>
      <c r="N14" s="39"/>
      <c r="O14" s="37"/>
      <c r="P14" s="26" t="str">
        <f>HYPERLINK("https://mpam.mp.br/images/1º_TAP_ao_CV_001-2021_-_MP-PGJ_67a59.pdf","1º TAP")</f>
        <v>1º TAP</v>
      </c>
      <c r="Q14"/>
      <c r="R14" s="43"/>
    </row>
    <row r="15" spans="1:258" s="44" customFormat="1" ht="54.95" customHeight="1" x14ac:dyDescent="0.25">
      <c r="A15" s="36"/>
      <c r="B15" s="37"/>
      <c r="C15" s="37"/>
      <c r="D15" s="37"/>
      <c r="E15" s="37"/>
      <c r="F15" s="38"/>
      <c r="G15" s="38"/>
      <c r="H15" s="37"/>
      <c r="I15" s="37"/>
      <c r="J15" s="37"/>
      <c r="K15" s="37"/>
      <c r="L15" s="37"/>
      <c r="M15" s="39"/>
      <c r="N15" s="39"/>
      <c r="O15" s="37"/>
      <c r="P15" s="26" t="str">
        <f>HYPERLINK("https://www.mpam.mp.br/images/4º_TA_ao_ACT_nº_001-2021_-_MPAC_651c4.pdf","4º Termo Aditivo")</f>
        <v>4º Termo Aditivo</v>
      </c>
      <c r="Q15"/>
      <c r="R15" s="43"/>
    </row>
    <row r="16" spans="1:258" ht="54.95" customHeight="1" x14ac:dyDescent="0.25">
      <c r="A16" s="36"/>
      <c r="B16" s="37"/>
      <c r="C16" s="37"/>
      <c r="D16" s="37"/>
      <c r="E16" s="37"/>
      <c r="F16" s="38"/>
      <c r="G16" s="38"/>
      <c r="H16" s="37"/>
      <c r="I16" s="37"/>
      <c r="J16" s="37"/>
      <c r="K16" s="37"/>
      <c r="L16" s="37"/>
      <c r="M16" s="39"/>
      <c r="N16" s="39"/>
      <c r="O16" s="37"/>
      <c r="P16" s="26" t="str">
        <f>HYPERLINK("https://www.mpam.mp.br/images/5º_TA_ao_ACT_nº_001-2021_-_MPAC_d309a.pdf","5º Termo Aditivo")</f>
        <v>5º Termo Aditivo</v>
      </c>
      <c r="Q16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</row>
    <row r="17" spans="1:18" ht="54.95" customHeight="1" x14ac:dyDescent="0.25">
      <c r="A17" s="42" t="str">
        <f>HYPERLINK("https://mpam.mp.br/images/Cessão_Onerosa_de_Bem_Imóvel_nº_001-2021-TJ-MP_da6e5.pdf","CESSÃO DE USO DE IMOVEL ONEROSA nº 1/2021 PGJ")</f>
        <v>CESSÃO DE USO DE IMOVEL ONEROSA nº 1/2021 PGJ</v>
      </c>
      <c r="B17" s="37" t="s">
        <v>37</v>
      </c>
      <c r="C17" s="37" t="s">
        <v>38</v>
      </c>
      <c r="D17" s="37" t="s">
        <v>39</v>
      </c>
      <c r="E17" s="37" t="s">
        <v>40</v>
      </c>
      <c r="F17" s="38">
        <v>44277</v>
      </c>
      <c r="G17" s="38">
        <v>46084</v>
      </c>
      <c r="H17" s="37" t="s">
        <v>20</v>
      </c>
      <c r="I17" s="37" t="s">
        <v>41</v>
      </c>
      <c r="J17" s="37" t="s">
        <v>42</v>
      </c>
      <c r="K17" s="37" t="s">
        <v>43</v>
      </c>
      <c r="L17" s="37" t="s">
        <v>44</v>
      </c>
      <c r="M17" s="39">
        <v>89222.399999999994</v>
      </c>
      <c r="N17" s="39" t="s">
        <v>45</v>
      </c>
      <c r="O17" s="37" t="s">
        <v>46</v>
      </c>
      <c r="P17" s="26" t="str">
        <f>HYPERLINK("https://www.mpam.mp.br/images/1º_TA_a_CESSÃO_ONEROSA_nº_001-2021-TJAM_faf25.pdf","1º Termo Aditivo")</f>
        <v>1º Termo Aditivo</v>
      </c>
      <c r="Q17"/>
    </row>
    <row r="18" spans="1:18" ht="54.95" customHeight="1" x14ac:dyDescent="0.25">
      <c r="A18" s="42"/>
      <c r="B18" s="37"/>
      <c r="C18" s="37"/>
      <c r="D18" s="37"/>
      <c r="E18" s="37"/>
      <c r="F18" s="38"/>
      <c r="G18" s="38"/>
      <c r="H18" s="37"/>
      <c r="I18" s="37"/>
      <c r="J18" s="37"/>
      <c r="K18" s="37"/>
      <c r="L18" s="37"/>
      <c r="M18" s="39"/>
      <c r="N18" s="39"/>
      <c r="O18" s="37"/>
      <c r="P18" s="26" t="str">
        <f>HYPERLINK("https://www.mpam.mp.br/images/2º_TA_a_Cessao_Onerosa_de_Uso_de_Bem_Imovel_nA___001_2021___TJAM_e6a88.pdf","2º Termo Aditivo")</f>
        <v>2º Termo Aditivo</v>
      </c>
      <c r="Q18"/>
    </row>
    <row r="19" spans="1:18" ht="54.95" customHeight="1" x14ac:dyDescent="0.25">
      <c r="A19" s="42"/>
      <c r="B19" s="37"/>
      <c r="C19" s="37"/>
      <c r="D19" s="37"/>
      <c r="E19" s="37"/>
      <c r="F19" s="38"/>
      <c r="G19" s="38"/>
      <c r="H19" s="37"/>
      <c r="I19" s="37"/>
      <c r="J19" s="37"/>
      <c r="K19" s="37"/>
      <c r="L19" s="37"/>
      <c r="M19" s="39"/>
      <c r="N19" s="39"/>
      <c r="O19" s="37"/>
      <c r="P19" s="26" t="str">
        <f>HYPERLINK("https://www.mpam.mp.br/images/3º_TA_a_Cessão_onerosa_nº_001_2021-MP-PGJ-TJAM_fed64.pdf","3º Termo aditivo")</f>
        <v>3º Termo aditivo</v>
      </c>
      <c r="Q19"/>
    </row>
    <row r="20" spans="1:18" ht="54.95" customHeight="1" x14ac:dyDescent="0.25">
      <c r="A20" s="42"/>
      <c r="B20" s="37"/>
      <c r="C20" s="37"/>
      <c r="D20" s="37"/>
      <c r="E20" s="37"/>
      <c r="F20" s="38"/>
      <c r="G20" s="38"/>
      <c r="H20" s="37"/>
      <c r="I20" s="37"/>
      <c r="J20" s="37"/>
      <c r="K20" s="37"/>
      <c r="L20" s="37"/>
      <c r="M20" s="39"/>
      <c r="N20" s="39"/>
      <c r="O20" s="37"/>
      <c r="P20" s="26" t="str">
        <f>HYPERLINK("https://www.mpam.mp.br/images/1º_TAP_a_CESSÃO_ONEROSA_nº_001-2021-TJAM_264c5.pdf","1º TAP")</f>
        <v>1º TAP</v>
      </c>
      <c r="Q20"/>
    </row>
    <row r="21" spans="1:18" ht="54.95" customHeight="1" x14ac:dyDescent="0.25">
      <c r="A21" s="42"/>
      <c r="B21" s="37"/>
      <c r="C21" s="37"/>
      <c r="D21" s="37"/>
      <c r="E21" s="37"/>
      <c r="F21" s="38"/>
      <c r="G21" s="38"/>
      <c r="H21" s="37"/>
      <c r="I21" s="37"/>
      <c r="J21" s="37"/>
      <c r="K21" s="37"/>
      <c r="L21" s="37"/>
      <c r="M21" s="39"/>
      <c r="N21" s="39"/>
      <c r="O21" s="37"/>
      <c r="P21" s="26" t="str">
        <f>HYPERLINK("https://www.mpam.mp.br/images/2º_TAP_a_CESSÃO_ONEROSA_nº_001-2021-TJAM_116db.pdf","2º TAP")</f>
        <v>2º TAP</v>
      </c>
      <c r="Q21"/>
    </row>
    <row r="22" spans="1:18" ht="54.95" customHeight="1" x14ac:dyDescent="0.25">
      <c r="A22" s="42"/>
      <c r="B22" s="37"/>
      <c r="C22" s="37"/>
      <c r="D22" s="37"/>
      <c r="E22" s="37"/>
      <c r="F22" s="38"/>
      <c r="G22" s="38"/>
      <c r="H22" s="37"/>
      <c r="I22" s="37"/>
      <c r="J22" s="37"/>
      <c r="K22" s="37"/>
      <c r="L22" s="37"/>
      <c r="M22" s="39"/>
      <c r="N22" s="39"/>
      <c r="O22" s="37"/>
      <c r="P22" s="26" t="str">
        <f>HYPERLINK("https://www.mpam.mp.br/images/3º_TAP_a_Cessão_onerosa_nº_001_2021-MP-PGJ-TJAM_c9c6c.pdf","3º TAP")</f>
        <v>3º TAP</v>
      </c>
      <c r="Q22"/>
    </row>
    <row r="23" spans="1:18" ht="54.95" customHeight="1" x14ac:dyDescent="0.25">
      <c r="A23" s="42"/>
      <c r="B23" s="37"/>
      <c r="C23" s="37"/>
      <c r="D23" s="37"/>
      <c r="E23" s="37"/>
      <c r="F23" s="38"/>
      <c r="G23" s="38"/>
      <c r="H23" s="37"/>
      <c r="I23" s="37"/>
      <c r="J23" s="37"/>
      <c r="K23" s="37"/>
      <c r="L23" s="37"/>
      <c r="M23" s="39"/>
      <c r="N23" s="39"/>
      <c r="O23" s="37"/>
      <c r="P23" s="26" t="str">
        <f>HYPERLINK("https://www.mpam.mp.br/images/4º_TAP_a_CESSÃO_ONEROSA_Nº_01-2021_-_MP-PGJ_-_2022.008949_e7379.pdf","4º TAP")</f>
        <v>4º TAP</v>
      </c>
      <c r="Q23"/>
    </row>
    <row r="24" spans="1:18" ht="54.95" customHeight="1" x14ac:dyDescent="0.25">
      <c r="A24" s="42"/>
      <c r="B24" s="37"/>
      <c r="C24" s="37"/>
      <c r="D24" s="37"/>
      <c r="E24" s="37"/>
      <c r="F24" s="38"/>
      <c r="G24" s="38"/>
      <c r="H24" s="37"/>
      <c r="I24" s="37"/>
      <c r="J24" s="37"/>
      <c r="K24" s="37"/>
      <c r="L24" s="37"/>
      <c r="M24" s="39"/>
      <c r="N24" s="39"/>
      <c r="O24" s="37"/>
      <c r="P24" s="26" t="str">
        <f>HYPERLINK("https://www.mpam.mp.br/images/4º_TA_a_Cessão_onerosa_nº_001_2021-MP-PGJ-TJAM_9d749.pdf","4º Termo aditivo")</f>
        <v>4º Termo aditivo</v>
      </c>
      <c r="Q24"/>
    </row>
    <row r="25" spans="1:18" ht="54.95" customHeight="1" x14ac:dyDescent="0.25">
      <c r="A25" s="42"/>
      <c r="B25" s="37"/>
      <c r="C25" s="37"/>
      <c r="D25" s="37"/>
      <c r="E25" s="37"/>
      <c r="F25" s="38"/>
      <c r="G25" s="38"/>
      <c r="H25" s="37"/>
      <c r="I25" s="37"/>
      <c r="J25" s="37"/>
      <c r="K25" s="37"/>
      <c r="L25" s="37"/>
      <c r="M25" s="39"/>
      <c r="N25" s="39"/>
      <c r="O25" s="37"/>
      <c r="P25" s="23" t="s">
        <v>47</v>
      </c>
      <c r="Q25"/>
    </row>
    <row r="26" spans="1:18" ht="54.95" customHeight="1" x14ac:dyDescent="0.25">
      <c r="A26" s="42"/>
      <c r="B26" s="37"/>
      <c r="C26" s="37"/>
      <c r="D26" s="37"/>
      <c r="E26" s="37"/>
      <c r="F26" s="38"/>
      <c r="G26" s="38"/>
      <c r="H26" s="37"/>
      <c r="I26" s="37"/>
      <c r="J26" s="37"/>
      <c r="K26" s="37"/>
      <c r="L26" s="37"/>
      <c r="M26" s="39"/>
      <c r="N26" s="39"/>
      <c r="O26" s="37"/>
      <c r="P26" s="26" t="str">
        <f>HYPERLINK("https://mpam.mp.br/images/6º_TAP_ao_COU_001-2021_-_MP-PGJ_376a9.pdf","6º TAP")</f>
        <v>6º TAP</v>
      </c>
      <c r="Q26"/>
    </row>
    <row r="27" spans="1:18" ht="54.9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 ht="15" customHeight="1" x14ac:dyDescent="0.25">
      <c r="A28" s="27" t="s">
        <v>48</v>
      </c>
      <c r="B28" s="28">
        <v>3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8" ht="15" customHeight="1" x14ac:dyDescent="0.25">
      <c r="A29" s="27" t="s">
        <v>49</v>
      </c>
      <c r="B29" s="28">
        <v>0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8" ht="15" customHeight="1" x14ac:dyDescent="0.25">
      <c r="A30" s="27" t="s">
        <v>50</v>
      </c>
      <c r="B30" s="28">
        <v>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8" ht="15" customHeight="1" x14ac:dyDescent="0.25">
      <c r="A31" s="41" t="s">
        <v>51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</row>
    <row r="32" spans="1:18" ht="15" customHeight="1" x14ac:dyDescent="0.25">
      <c r="A32" s="27" t="s">
        <v>52</v>
      </c>
      <c r="B32" s="45">
        <f ca="1">NOW()</f>
        <v>46240.47033275463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8" ht="15" customHeight="1" x14ac:dyDescent="0.25">
      <c r="A33" s="41" t="s">
        <v>53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ht="54.9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8" ht="54.9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8" ht="54.9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8" ht="54.9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8" ht="54.9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8" ht="54.9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8" ht="54.9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8" ht="54.9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8" ht="54.9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8" ht="54.9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8" ht="54.9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8" ht="54.9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8" ht="54.9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8" ht="54.9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8" ht="54.9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ht="54.9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ht="54.9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 ht="54.9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 ht="54.9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 ht="54.9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 ht="54.9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 ht="54.9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  <row r="56" spans="1:17" ht="54.9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</row>
    <row r="57" spans="1:17" ht="54.95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ht="54.95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59" spans="1:17" ht="54.95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 ht="54.9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17" ht="54.95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 ht="54.95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ht="54.9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54.9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258" ht="54.9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258" ht="54.9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258" ht="54.9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</row>
    <row r="68" spans="1:258" ht="54.9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</row>
    <row r="69" spans="1:258" ht="54.9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258" ht="54.95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</row>
    <row r="71" spans="1:258" ht="54.95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</row>
    <row r="72" spans="1:258" ht="54.95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</row>
    <row r="73" spans="1:258" ht="54.95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  <row r="74" spans="1:258" s="10" customFormat="1" ht="54.95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</row>
    <row r="75" spans="1:258" s="10" customFormat="1" ht="54.95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</row>
    <row r="76" spans="1:258" s="10" customFormat="1" ht="54.95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</row>
    <row r="77" spans="1:258" s="10" customFormat="1" ht="54.95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</row>
    <row r="78" spans="1:258" s="10" customFormat="1" ht="54.95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  <c r="IV78" s="5"/>
      <c r="IW78" s="5"/>
      <c r="IX78" s="5"/>
    </row>
    <row r="79" spans="1:258" ht="54.95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</row>
    <row r="80" spans="1:258" ht="54.95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  <row r="81" spans="1:17" ht="54.95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  <row r="82" spans="1:17" ht="54.95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</row>
    <row r="83" spans="1:17" ht="54.95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</row>
    <row r="84" spans="1:17" ht="54.95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</row>
    <row r="85" spans="1:17" ht="54.95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  <row r="86" spans="1:17" ht="54.95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</row>
    <row r="87" spans="1:17" ht="54.95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</row>
    <row r="88" spans="1:17" ht="54.95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  <row r="89" spans="1:17" ht="54.95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ht="54.95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ht="54.95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  <row r="92" spans="1:17" ht="54.95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</row>
    <row r="93" spans="1:17" ht="54.95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</row>
    <row r="94" spans="1:17" ht="54.95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</row>
    <row r="95" spans="1:17" ht="54.95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</row>
    <row r="96" spans="1:17" ht="54.95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</row>
    <row r="97" spans="1:17" ht="54.95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</row>
    <row r="98" spans="1:17" ht="54.95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</row>
    <row r="99" spans="1:17" ht="54.95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</row>
    <row r="100" spans="1:17" ht="54.95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</row>
    <row r="101" spans="1:17" ht="54.95" customHeigh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</row>
    <row r="102" spans="1:17" ht="54.95" customHeigh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</row>
    <row r="103" spans="1:17" ht="54.95" customHeigh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</row>
    <row r="104" spans="1:17" ht="54.95" customHeigh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</row>
    <row r="105" spans="1:17" ht="54.95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</row>
    <row r="106" spans="1:17" ht="54.95" customHeigh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</row>
    <row r="107" spans="1:17" ht="54.95" customHeigh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</row>
    <row r="108" spans="1:17" ht="54.9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</row>
    <row r="109" spans="1:17" ht="54.95" customHeigh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ht="54.95" customHeigh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  <row r="111" spans="1:17" ht="54.95" customHeigh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</row>
    <row r="112" spans="1:17" ht="54.95" customHeigh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</row>
    <row r="113" spans="1:19" ht="54.95" customHeigh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</row>
    <row r="114" spans="1:19" ht="54.95" customHeigh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S114" s="11"/>
    </row>
    <row r="115" spans="1:19" ht="54.95" customHeigh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S115" s="11"/>
    </row>
    <row r="116" spans="1:19" ht="54.95" customHeigh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S116" s="11"/>
    </row>
    <row r="117" spans="1:19" ht="54.95" customHeigh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S117" s="11"/>
    </row>
    <row r="118" spans="1:19" ht="54.95" customHeigh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S118" s="11"/>
    </row>
    <row r="119" spans="1:19" ht="54.95" customHeigh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S119" s="11"/>
    </row>
    <row r="120" spans="1:19" ht="54.95" customHeigh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S120" s="11"/>
    </row>
    <row r="121" spans="1:19" ht="54.95" customHeigh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S121" s="11"/>
    </row>
    <row r="122" spans="1:19" ht="54.95" customHeigh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S122" s="11"/>
    </row>
    <row r="123" spans="1:19" ht="54.95" customHeigh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S123" s="11"/>
    </row>
    <row r="124" spans="1:19" ht="54.95" customHeigh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S124" s="11"/>
    </row>
    <row r="125" spans="1:19" ht="54.95" customHeigh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S125" s="11"/>
    </row>
    <row r="126" spans="1:19" ht="54.95" customHeigh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S126" s="11"/>
    </row>
    <row r="127" spans="1:19" ht="54.95" customHeigh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S127" s="11"/>
    </row>
    <row r="128" spans="1:19" ht="54.95" customHeight="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S128" s="11"/>
    </row>
    <row r="129" spans="1:19" ht="54.95" customHeight="1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S129" s="11"/>
    </row>
    <row r="130" spans="1:19" ht="54.95" customHeight="1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S130" s="11"/>
    </row>
    <row r="131" spans="1:19" ht="54.95" customHeight="1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S131" s="11"/>
    </row>
    <row r="132" spans="1:19" ht="54.95" customHeigh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S132" s="11"/>
    </row>
    <row r="133" spans="1:19" ht="54.95" customHeigh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S133" s="11"/>
    </row>
    <row r="134" spans="1:19" ht="54.95" customHeigh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S134" s="11"/>
    </row>
    <row r="135" spans="1:19" ht="54.95" customHeigh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S135" s="11"/>
    </row>
    <row r="136" spans="1:19" ht="54.95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S136" s="11"/>
    </row>
    <row r="137" spans="1:19" ht="54.95" customHeight="1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S137" s="11"/>
    </row>
    <row r="138" spans="1:19" ht="54.95" customHeight="1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S138" s="11"/>
    </row>
    <row r="139" spans="1:19" ht="54.95" customHeight="1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S139" s="11"/>
    </row>
    <row r="140" spans="1:19" ht="54.9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S140" s="11"/>
    </row>
    <row r="141" spans="1:19" ht="54.9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S141" s="11"/>
    </row>
    <row r="142" spans="1:19" ht="54.95" customHeight="1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S142" s="11"/>
    </row>
    <row r="143" spans="1:19" ht="54.95" customHeight="1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S143" s="11"/>
    </row>
    <row r="144" spans="1:19" ht="54.95" customHeight="1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S144" s="11"/>
    </row>
    <row r="145" spans="1:17" ht="54.95" customHeight="1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</row>
    <row r="146" spans="1:17" ht="54.95" customHeight="1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</row>
    <row r="147" spans="1:17" ht="54.95" customHeight="1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</row>
    <row r="148" spans="1:17" ht="54.95" customHeight="1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</row>
    <row r="149" spans="1:17" ht="54.95" customHeight="1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</row>
    <row r="150" spans="1:17" ht="54.95" customHeight="1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</row>
    <row r="151" spans="1:17" ht="54.9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</row>
    <row r="152" spans="1:17" ht="54.95" customHeight="1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</row>
    <row r="153" spans="1:17" ht="54.95" customHeight="1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</row>
    <row r="154" spans="1:17" ht="54.95" customHeight="1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</row>
    <row r="155" spans="1:17" ht="54.95" customHeight="1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</row>
    <row r="156" spans="1:17" ht="54.95" customHeight="1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</row>
    <row r="157" spans="1:17" ht="54.95" customHeight="1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</row>
    <row r="158" spans="1:17" ht="54.95" customHeight="1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17" ht="54.95" customHeight="1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</row>
    <row r="160" spans="1:17" ht="54.95" customHeight="1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</row>
    <row r="161" spans="1:17" ht="54.95" customHeight="1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1:17" ht="54.95" customHeight="1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1:17" ht="54.95" customHeight="1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</row>
    <row r="164" spans="1:17" ht="54.95" customHeight="1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</row>
    <row r="165" spans="1:17" ht="54.95" customHeight="1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</row>
    <row r="166" spans="1:17" ht="54.95" customHeight="1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</row>
    <row r="167" spans="1:17" ht="54.95" customHeight="1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</row>
    <row r="168" spans="1:17" ht="54.95" customHeight="1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</row>
    <row r="169" spans="1:17" ht="54.95" customHeight="1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</row>
    <row r="170" spans="1:17" ht="54.95" customHeight="1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</row>
    <row r="171" spans="1:17" ht="54.95" customHeight="1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</row>
    <row r="172" spans="1:17" ht="54.95" customHeight="1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</row>
    <row r="173" spans="1:17" ht="54.95" customHeight="1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1:17" ht="54.95" customHeight="1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</row>
    <row r="175" spans="1:17" ht="54.95" customHeight="1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 ht="54.95" customHeight="1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</row>
    <row r="177" spans="1:17" ht="54.95" customHeight="1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</row>
    <row r="178" spans="1:17" ht="54.95" customHeight="1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</row>
    <row r="179" spans="1:17" ht="54.95" customHeight="1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</row>
    <row r="180" spans="1:17" ht="54.95" customHeight="1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</row>
    <row r="181" spans="1:17" ht="54.95" customHeight="1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</row>
    <row r="182" spans="1:17" ht="54.95" customHeight="1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</row>
    <row r="183" spans="1:17" ht="54.95" customHeight="1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</row>
    <row r="184" spans="1:17" ht="54.95" customHeight="1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</row>
    <row r="185" spans="1:17" ht="54.95" customHeight="1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</row>
    <row r="186" spans="1:17" ht="54.95" customHeight="1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</row>
    <row r="187" spans="1:17" ht="54.95" customHeight="1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</row>
    <row r="188" spans="1:17" ht="54.95" customHeight="1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</row>
    <row r="189" spans="1:17" ht="54.95" customHeight="1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</row>
    <row r="190" spans="1:17" ht="54.95" customHeight="1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</row>
    <row r="191" spans="1:17" ht="54.95" customHeight="1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</row>
    <row r="192" spans="1:17" ht="54.95" customHeight="1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</row>
    <row r="193" spans="1:19" ht="54.95" customHeight="1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</row>
    <row r="194" spans="1:19" ht="54.95" customHeight="1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</row>
    <row r="195" spans="1:19" ht="54.95" customHeight="1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</row>
    <row r="196" spans="1:19" ht="54.95" customHeight="1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19" ht="54.95" customHeight="1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</row>
    <row r="198" spans="1:19" ht="54.95" customHeight="1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S198" s="11"/>
    </row>
    <row r="199" spans="1:19" ht="54.95" customHeight="1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</row>
    <row r="200" spans="1:19" ht="54.95" customHeight="1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</row>
    <row r="201" spans="1:19" ht="54.95" customHeight="1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</row>
    <row r="202" spans="1:19" ht="54.95" customHeight="1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</row>
    <row r="203" spans="1:19" ht="54.95" customHeight="1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</row>
    <row r="204" spans="1:19" ht="54.95" customHeight="1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</row>
    <row r="205" spans="1:19" ht="54.95" customHeight="1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</row>
    <row r="206" spans="1:19" ht="54.95" customHeight="1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</row>
    <row r="207" spans="1:19" ht="54.95" customHeight="1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</row>
    <row r="208" spans="1:19" ht="54.95" customHeight="1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</row>
    <row r="209" spans="1:17" ht="54.95" customHeight="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</row>
    <row r="210" spans="1:17" ht="54.95" customHeight="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</row>
    <row r="211" spans="1:17" ht="54.95" customHeight="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</row>
    <row r="212" spans="1:17" x14ac:dyDescent="0.25">
      <c r="A212"/>
      <c r="B212"/>
      <c r="C212"/>
      <c r="D212"/>
      <c r="E212"/>
      <c r="F212"/>
      <c r="G212"/>
      <c r="H212"/>
      <c r="I212"/>
      <c r="J212"/>
      <c r="K212"/>
      <c r="P212"/>
    </row>
    <row r="213" spans="1:17" x14ac:dyDescent="0.25">
      <c r="A213"/>
      <c r="B213"/>
      <c r="C213"/>
      <c r="D213"/>
      <c r="E213"/>
      <c r="F213"/>
      <c r="G213"/>
      <c r="H213"/>
      <c r="I213"/>
      <c r="P213"/>
    </row>
    <row r="214" spans="1:17" x14ac:dyDescent="0.25">
      <c r="A214"/>
      <c r="B214"/>
      <c r="C214"/>
      <c r="D214"/>
      <c r="E214"/>
      <c r="F214"/>
      <c r="G214"/>
      <c r="H214"/>
      <c r="P214"/>
    </row>
    <row r="215" spans="1:17" x14ac:dyDescent="0.25">
      <c r="A215"/>
      <c r="B215"/>
      <c r="C215"/>
      <c r="D215"/>
      <c r="E215"/>
      <c r="F215"/>
      <c r="G215"/>
      <c r="H215"/>
      <c r="I215"/>
      <c r="P215"/>
    </row>
    <row r="216" spans="1:17" x14ac:dyDescent="0.25">
      <c r="P216"/>
    </row>
  </sheetData>
  <mergeCells count="51">
    <mergeCell ref="A31:R31"/>
    <mergeCell ref="A33:R33"/>
    <mergeCell ref="N13:N16"/>
    <mergeCell ref="O13:O16"/>
    <mergeCell ref="A17:A26"/>
    <mergeCell ref="B17:B26"/>
    <mergeCell ref="C17:C26"/>
    <mergeCell ref="D17:D26"/>
    <mergeCell ref="E17:E26"/>
    <mergeCell ref="F17:F26"/>
    <mergeCell ref="G17:G26"/>
    <mergeCell ref="H17:H26"/>
    <mergeCell ref="I17:I26"/>
    <mergeCell ref="J17:J26"/>
    <mergeCell ref="K17:K26"/>
    <mergeCell ref="L17:L26"/>
    <mergeCell ref="M17:M26"/>
    <mergeCell ref="N17:N26"/>
    <mergeCell ref="N10:N11"/>
    <mergeCell ref="O10:O11"/>
    <mergeCell ref="O17:O26"/>
    <mergeCell ref="P10:P11"/>
    <mergeCell ref="A13:A16"/>
    <mergeCell ref="B13:B16"/>
    <mergeCell ref="C13:C16"/>
    <mergeCell ref="D13:D16"/>
    <mergeCell ref="E13:E16"/>
    <mergeCell ref="F13:F16"/>
    <mergeCell ref="G13:G16"/>
    <mergeCell ref="H13:H16"/>
    <mergeCell ref="I13:I16"/>
    <mergeCell ref="J13:J16"/>
    <mergeCell ref="K13:K16"/>
    <mergeCell ref="L13:L16"/>
    <mergeCell ref="M13:M16"/>
    <mergeCell ref="A5:P5"/>
    <mergeCell ref="A6:P6"/>
    <mergeCell ref="A7:P7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  <mergeCell ref="L10:L11"/>
    <mergeCell ref="M10:M11"/>
  </mergeCells>
  <conditionalFormatting sqref="P1:P1048576">
    <cfRule type="cellIs" dxfId="0" priority="1" operator="equal">
      <formula>"""Não"""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D5C50D-1302-4C59-B0A0-DC4B2A6C2E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ADDCC-6115-435E-A855-724DD83E9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dcca7-4955-4931-9aa8-b85daa0dc4c9"/>
    <ds:schemaRef ds:uri="544d53d5-2260-47c6-84e5-76f93bdb8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B3DBD9-0FBC-468E-B08B-32AA95528CAE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CONVÊNIOS</vt:lpstr>
      <vt:lpstr>CONVÊNIOS!_FilterDatabase_0_0</vt:lpstr>
      <vt:lpstr>CONVÊNIOS!_Hlk13580526</vt:lpstr>
      <vt:lpstr>CONVÊNIOS!FEVE</vt:lpstr>
      <vt:lpstr>CONVÊNIOS!FEVERIRO</vt:lpstr>
      <vt:lpstr>CONVÊNIOS!Print_Titles_0</vt:lpstr>
      <vt:lpstr>CONVÊNIOS!Print_Titles_0_0</vt:lpstr>
      <vt:lpstr>CONVÊNIOS!Print_Titles_0_0_0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Gabriel Chagas Lopes</cp:lastModifiedBy>
  <dcterms:modified xsi:type="dcterms:W3CDTF">2026-08-06T15:17:50Z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