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60" windowHeight="3960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<sst xmlns="http://schemas.openxmlformats.org/spreadsheetml/2006/main" count="49" uniqueCount="32">
  <si>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</si>
  <si>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</si>
  <si>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</si>
  <si>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</si>
  <si>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</si>
  <si>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</si>
  <si>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</si>
  <si>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</si>
  <si>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</si>
  <si>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</si>
  <si>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</si>
  <si>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</si>
  <si>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</si>
  <si>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</si>
  <si>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</si>
  <si>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</si>
  <si>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</si>
  <si>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</si>
  <si>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</si>
  <si>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</si>
  <si>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</si>
  <si>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</si>
  <si>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</si>
  <si>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</si>
  <si>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</si>
  <si>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</si>
  <si>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</si>
  <si>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</si>
  <si>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</si>
  <si>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</si>
  <si>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setembro/2017</t>
  </si>
  <si>
    <t>Data da última atualização: 16/10/2017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</si>
</sst>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65050" y="638175"/>
          <a:ext cx="15335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4">
      <selection activeCell="A25" sqref="A25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3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4" width="11.8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25.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18</v>
      </c>
      <c r="B8" s="9">
        <v>5920131.02</v>
      </c>
      <c r="C8" s="9">
        <v>20926.86</v>
      </c>
      <c r="D8" s="9">
        <f>1159855.8-1159854.8+271841.28-893691.69</f>
        <v>-621849.4099999999</v>
      </c>
      <c r="E8" s="9">
        <f>2379940.76-2379940.76+123205.26-2307557.62</f>
        <v>-2184352.3600000003</v>
      </c>
      <c r="F8" s="9">
        <f>1191.43-1192.43+51171.66-43.7</f>
        <v>51126.96000000001</v>
      </c>
      <c r="G8" s="9">
        <f>396537.97-396536.97+275096.41-147254.65</f>
        <v>127842.75999999998</v>
      </c>
      <c r="H8" s="9">
        <f>134207.86-134208.86+164315.47-38.95</f>
        <v>164275.52</v>
      </c>
      <c r="I8" s="9">
        <v>27174.94</v>
      </c>
      <c r="J8" s="9">
        <f>1459064.65-1459063.65+175502.52-1228157.95</f>
        <v>-1052654.43</v>
      </c>
      <c r="K8" s="9">
        <f>1197560.57-1197560.57+328598.66-868962.91</f>
        <v>-540364.25</v>
      </c>
      <c r="L8" s="9"/>
      <c r="M8" s="9"/>
      <c r="N8" s="9"/>
      <c r="O8" s="12">
        <f>SUM(B8:N8)</f>
        <v>1912257.6099999994</v>
      </c>
    </row>
    <row r="9" spans="1:15" ht="25.5" customHeight="1">
      <c r="A9" s="11" t="s">
        <v>19</v>
      </c>
      <c r="B9" s="9">
        <v>832193.72</v>
      </c>
      <c r="C9" s="9">
        <v>4874.68</v>
      </c>
      <c r="D9" s="9">
        <f>44.7+44.7+419.56-44.7+374.16-44.7</f>
        <v>793.72</v>
      </c>
      <c r="E9" s="9">
        <f>13.4+3784.89+3375.25</f>
        <v>7173.54</v>
      </c>
      <c r="F9" s="9">
        <f>50+4583.55+4087.46</f>
        <v>8721.01</v>
      </c>
      <c r="G9" s="9">
        <f>1.4+3656.83+3261.05</f>
        <v>6919.280000000001</v>
      </c>
      <c r="H9" s="9">
        <f>-30+4113.73+3668.49</f>
        <v>7752.219999999999</v>
      </c>
      <c r="I9" s="9">
        <f>3702.07+3301.39</f>
        <v>7003.46</v>
      </c>
      <c r="J9" s="9">
        <v>3612.99</v>
      </c>
      <c r="K9" s="9">
        <v>17</v>
      </c>
      <c r="L9" s="9"/>
      <c r="M9" s="9"/>
      <c r="N9" s="9"/>
      <c r="O9" s="12">
        <f>SUM(B9:N9)</f>
        <v>879061.62</v>
      </c>
    </row>
    <row r="10" spans="1:15" ht="25.5" customHeight="1">
      <c r="A10" s="11" t="s">
        <v>20</v>
      </c>
      <c r="B10" s="9">
        <v>493308.48</v>
      </c>
      <c r="C10" s="9">
        <v>2720.82</v>
      </c>
      <c r="D10" s="9">
        <f>44.7+470.34-44.7</f>
        <v>470.34</v>
      </c>
      <c r="E10" s="9">
        <v>4243</v>
      </c>
      <c r="F10" s="9">
        <v>5138.34</v>
      </c>
      <c r="G10" s="9">
        <v>4099.46</v>
      </c>
      <c r="H10" s="9">
        <f>-30+4611.67</f>
        <v>4581.67</v>
      </c>
      <c r="I10" s="9">
        <v>4150.17</v>
      </c>
      <c r="J10" s="9">
        <f>3221.94+213965+209900-209914.7</f>
        <v>217172.24</v>
      </c>
      <c r="K10" s="9">
        <v>0</v>
      </c>
      <c r="L10" s="9"/>
      <c r="M10" s="9"/>
      <c r="N10" s="9"/>
      <c r="O10" s="12">
        <f>SUM(B10:N10)</f>
        <v>735884.52</v>
      </c>
    </row>
    <row r="11" spans="1:15" ht="25.5" customHeight="1">
      <c r="A11" s="11"/>
      <c r="B11" s="13">
        <f aca="true" t="shared" si="0" ref="B11:N11">SUM(B8:B10)</f>
        <v>7245633.219999999</v>
      </c>
      <c r="C11" s="13">
        <f t="shared" si="0"/>
        <v>28522.36</v>
      </c>
      <c r="D11" s="13">
        <f t="shared" si="0"/>
        <v>-620585.35</v>
      </c>
      <c r="E11" s="13">
        <f t="shared" si="0"/>
        <v>-2172935.8200000003</v>
      </c>
      <c r="F11" s="13">
        <f t="shared" si="0"/>
        <v>64986.31000000001</v>
      </c>
      <c r="G11" s="13">
        <f t="shared" si="0"/>
        <v>138861.49999999997</v>
      </c>
      <c r="H11" s="13">
        <f t="shared" si="0"/>
        <v>176609.41</v>
      </c>
      <c r="I11" s="13">
        <f t="shared" si="0"/>
        <v>38328.57</v>
      </c>
      <c r="J11" s="13">
        <f t="shared" si="0"/>
        <v>-831869.2</v>
      </c>
      <c r="K11" s="13">
        <f t="shared" si="0"/>
        <v>-540347.25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3527203.749999999</v>
      </c>
    </row>
    <row r="12" spans="1:15" ht="41.25" customHeight="1">
      <c r="A12" s="15" t="s">
        <v>21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22</v>
      </c>
      <c r="B13" s="17"/>
      <c r="C13" s="17"/>
      <c r="D13" s="17"/>
      <c r="E13" s="17"/>
    </row>
    <row r="14" spans="1:15" ht="14.25" customHeight="1">
      <c r="A14" s="21" t="s">
        <v>23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25.5" customHeight="1">
      <c r="A19" s="24" t="s">
        <v>25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500000</v>
      </c>
      <c r="L20" s="9"/>
      <c r="M20" s="9"/>
      <c r="N20" s="9"/>
      <c r="O20" s="12">
        <f>SUM(B20:N20)</f>
        <v>500000</v>
      </c>
    </row>
    <row r="21" spans="1:15" ht="25.5" customHeight="1">
      <c r="A21" s="25" t="s">
        <v>27</v>
      </c>
      <c r="B21" s="9">
        <v>906088.61</v>
      </c>
      <c r="C21" s="9">
        <v>-200000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/>
      <c r="M21" s="9"/>
      <c r="N21" s="9"/>
      <c r="O21" s="12">
        <f>SUM(B21:N21)</f>
        <v>706088.61</v>
      </c>
    </row>
    <row r="22" spans="1:15" ht="25.5" customHeight="1">
      <c r="A22" s="25"/>
      <c r="B22" s="26">
        <f aca="true" t="shared" si="1" ref="B22:K22">SUM(B20:B21)</f>
        <v>906088.61</v>
      </c>
      <c r="C22" s="26">
        <f t="shared" si="1"/>
        <v>-200000</v>
      </c>
      <c r="D22" s="26">
        <f t="shared" si="1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500000</v>
      </c>
      <c r="L22" s="26">
        <v>0</v>
      </c>
      <c r="M22" s="26">
        <f>SUM(M20:M21)</f>
        <v>0</v>
      </c>
      <c r="N22" s="26">
        <f>SUM(N20:N21)</f>
        <v>0</v>
      </c>
      <c r="O22" s="27">
        <f>SUM(B22:N22)</f>
        <v>1206088.6099999999</v>
      </c>
    </row>
    <row r="23" ht="25.5" customHeight="1">
      <c r="F23" s="28"/>
    </row>
    <row r="24" spans="1:6" ht="25.5" customHeight="1">
      <c r="A24" s="15" t="s">
        <v>28</v>
      </c>
      <c r="D24" s="28"/>
      <c r="F24" s="29"/>
    </row>
    <row r="25" spans="1:6" ht="25.5" customHeight="1">
      <c r="A25" s="30" t="s">
        <v>29</v>
      </c>
      <c r="C25" s="31"/>
      <c r="D25" s="28"/>
      <c r="E25" s="28"/>
      <c r="F25" s="29"/>
    </row>
    <row r="26" spans="1:6" ht="25.5" customHeight="1">
      <c r="A26" s="21" t="s">
        <v>23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2017-10-06T12:45:20Z</dcterms:modified>
  <cp:category/>
  <cp:version/>
  <cp:contentType/>
  <cp:contentStatus/>
</cp:coreProperties>
</file>