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Despesa_por_ação_orçamentária" sheetId="1" r:id="rId1"/>
  </sheets>
  <definedNames>
    <definedName name="_xlnm.Print_Area" localSheetId="0">'Despesa_por_ação_orçamentária'!$A$1:$E$18</definedName>
    <definedName name="g" localSheetId="0">'Despesa_por_ação_orçamentária'!$A$1:$E$7</definedName>
    <definedName name="Print_Area_0" localSheetId="0">'Despesa_por_ação_orçamentária'!$A$1:$E$18</definedName>
    <definedName name="Print_Area_0_0" localSheetId="0">'Despesa_por_ação_orçamentária'!$A$1:$E$7</definedName>
    <definedName name="Print_Area_0_0_0" localSheetId="0">'Despesa_por_ação_orçamentária'!$A$1:$E$7</definedName>
    <definedName name="Print_Area_0_0_0_0" localSheetId="0">'Despesa_por_ação_orçamentária'!$A$1:$E$7</definedName>
    <definedName name="Print_Area_0_0_0_0_0" localSheetId="0">'Despesa_por_ação_orçamentária'!$A$1:$E$7</definedName>
    <definedName name="Print_Area_0_0_0_0_0_0" localSheetId="0">'Despesa_por_ação_orçamentária'!$A$1:$E$7</definedName>
    <definedName name="Print_Area_0_0_0_0_0_0_0" localSheetId="0">'Despesa_por_ação_orçamentária'!$A$1:$E$7</definedName>
    <definedName name="Print_Area_0_0_0_0_0_0_0_0" localSheetId="0">'Despesa_por_ação_orçamentária'!$A$1:$E$7</definedName>
  </definedNames>
  <calcPr fullCalcOnLoad="1"/>
</workbook>
</file>

<file path=xl/sharedStrings.xml><?xml version="1.0" encoding="utf-8"?>
<sst xmlns="http://schemas.openxmlformats.org/spreadsheetml/2006/main" count="49" uniqueCount="32">
  <si>
    <t>FUNDOS: SALDOS E RECEITAS</t>
  </si>
  <si>
    <t>FUNDO</t>
  </si>
  <si>
    <t>SALDO DO FUNDO EM JANEIRO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</si>
  <si>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</si>
  <si>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</si>
  <si>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</si>
  <si>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</si>
  <si>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</si>
  <si>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</si>
  <si>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</si>
  <si>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</si>
  <si>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</si>
  <si>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</si>
  <si>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</si>
  <si>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</si>
  <si>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</si>
  <si>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</si>
  <si>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</si>
  <si>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</si>
  <si>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</si>
  <si>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</si>
  <si>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</si>
  <si>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</si>
  <si>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VALORES RECEBIDOS/DISPENDIDOS</t>
  </si>
  <si>
    <t>FUNDO DE AMAPARO E PROTEÇÃO A VÍTIMAS E TESTEMUNHAS AMEAÇADAS</t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</si>
  <si>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</si>
  <si>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</si>
  <si>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</si>
  <si>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r>
      <t xml:space="preserve">Fonte de Recursos 285/485 - Outras Fontes    </t>
    </r>
    <r>
      <rPr>
        <sz val="12"/>
        <color indexed="17"/>
        <rFont val="Arial1"/>
        <family val="0"/>
      </rPr>
      <t>CONTA 13000</t>
    </r>
  </si>
  <si>
    <t>Data da última atualização:  10/07/2019</t>
  </si>
  <si>
    <t>JUNHO / 2019</t>
  </si>
  <si>
    <r>
      <t xml:space="preserve">Fonte de Recursos 100 - Recursos Próprios  </t>
    </r>
    <r>
      <rPr>
        <sz val="12"/>
        <rFont val="Arial1"/>
        <family val="0"/>
      </rPr>
      <t xml:space="preserve">  (12000)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</si>
</sst>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51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64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64" fontId="15" fillId="0" borderId="0" xfId="60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4" fontId="1" fillId="0" borderId="0" xfId="45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12800" y="638175"/>
          <a:ext cx="25431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80" zoomScaleNormal="80" zoomScalePageLayoutView="0" workbookViewId="0" topLeftCell="A1">
      <selection activeCell="A28" sqref="A28"/>
    </sheetView>
  </sheetViews>
  <sheetFormatPr defaultColWidth="10.59765625" defaultRowHeight="25.5" customHeight="1"/>
  <cols>
    <col min="1" max="1" width="81.59765625" style="0" customWidth="1"/>
    <col min="2" max="2" width="17.09765625" style="0" customWidth="1"/>
    <col min="3" max="4" width="18.3984375" style="0" customWidth="1"/>
    <col min="5" max="5" width="17.5" style="0" customWidth="1"/>
    <col min="6" max="6" width="14" style="0" customWidth="1"/>
    <col min="7" max="7" width="15.69921875" style="0" customWidth="1"/>
    <col min="8" max="8" width="13.5" style="0" customWidth="1"/>
    <col min="9" max="9" width="13.09765625" style="0" customWidth="1"/>
    <col min="10" max="10" width="15.09765625" style="0" customWidth="1"/>
    <col min="11" max="11" width="16.3984375" style="0" customWidth="1"/>
    <col min="12" max="12" width="13.1992187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3" t="s">
        <v>30</v>
      </c>
      <c r="L2" s="33"/>
      <c r="M2" s="33"/>
      <c r="N2" s="33"/>
      <c r="O2" s="33"/>
    </row>
    <row r="3" spans="1:5" ht="28.5" customHeight="1">
      <c r="A3" s="34" t="s">
        <v>0</v>
      </c>
      <c r="B3" s="34"/>
      <c r="C3" s="34"/>
      <c r="D3" s="34"/>
      <c r="E3" s="34"/>
    </row>
    <row r="5" spans="1:15" s="3" customFormat="1" ht="42.75" customHeight="1">
      <c r="A5" s="2" t="s">
        <v>1</v>
      </c>
      <c r="B5" s="2" t="s">
        <v>2</v>
      </c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7" customFormat="1" ht="43.5" customHeight="1">
      <c r="A6" s="4"/>
      <c r="B6" s="5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</row>
    <row r="7" spans="1:15" ht="47.25" customHeight="1">
      <c r="A7" s="8" t="s">
        <v>17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5.5" customHeight="1">
      <c r="A8" s="11" t="s">
        <v>28</v>
      </c>
      <c r="B8" s="9">
        <v>2209289.629999999</v>
      </c>
      <c r="C8" s="9">
        <v>82514.68</v>
      </c>
      <c r="D8" s="9">
        <v>11231.98</v>
      </c>
      <c r="E8" s="9">
        <f>1623101.18-1623100.18+54264.84-1536067.28</f>
        <v>-1481801.44</v>
      </c>
      <c r="F8" s="9">
        <f>91219.46+82621.81-82622.81</f>
        <v>91218.46000000002</v>
      </c>
      <c r="G8" s="9">
        <v>4057.08</v>
      </c>
      <c r="H8" s="9">
        <f>195477.86-195477.86+200087.65</f>
        <v>200087.65</v>
      </c>
      <c r="I8" s="9"/>
      <c r="J8" s="9"/>
      <c r="K8" s="9"/>
      <c r="L8" s="9"/>
      <c r="M8" s="9"/>
      <c r="N8" s="9"/>
      <c r="O8" s="12">
        <f>SUM(B8:N8)</f>
        <v>1116598.039999999</v>
      </c>
    </row>
    <row r="9" spans="1:15" ht="28.5" customHeight="1">
      <c r="A9" s="11" t="s">
        <v>18</v>
      </c>
      <c r="B9" s="9">
        <v>565778.13</v>
      </c>
      <c r="C9" s="9">
        <f>151.63-130.23+2012.92+130.23</f>
        <v>2164.55</v>
      </c>
      <c r="D9" s="9">
        <f>6591.36-6612.76+2224.29+7264.71</f>
        <v>9467.599999999999</v>
      </c>
      <c r="E9" s="9">
        <f>3174.17-3147.17+2042.02+3765.97</f>
        <v>5834.99</v>
      </c>
      <c r="F9" s="9">
        <f>1939.67+600.42+288</f>
        <v>2828.09</v>
      </c>
      <c r="G9" s="9">
        <f>2157.1+679.78</f>
        <v>2836.88</v>
      </c>
      <c r="H9" s="9">
        <f>2750.78-3065.78+2251.07+3775.18</f>
        <v>5711.25</v>
      </c>
      <c r="I9" s="9"/>
      <c r="J9" s="9"/>
      <c r="K9" s="9"/>
      <c r="L9" s="9"/>
      <c r="M9" s="9"/>
      <c r="N9" s="9"/>
      <c r="O9" s="12">
        <f>SUM(B9:N9)</f>
        <v>594621.49</v>
      </c>
    </row>
    <row r="10" spans="1:15" ht="25.5" customHeight="1">
      <c r="A10" s="11" t="s">
        <v>19</v>
      </c>
      <c r="B10" s="9">
        <v>435746.9600000001</v>
      </c>
      <c r="C10" s="9">
        <v>2310.76</v>
      </c>
      <c r="D10" s="9">
        <v>2210.65</v>
      </c>
      <c r="E10" s="9">
        <f>390.69+2036.73</f>
        <v>2427.42</v>
      </c>
      <c r="F10" s="9">
        <f>1934.63+173.56</f>
        <v>2108.19</v>
      </c>
      <c r="G10" s="9">
        <v>2151.49</v>
      </c>
      <c r="H10" s="9">
        <f>391.42+2245.22</f>
        <v>2636.64</v>
      </c>
      <c r="I10" s="9"/>
      <c r="J10" s="9"/>
      <c r="K10" s="9"/>
      <c r="L10" s="9"/>
      <c r="M10" s="9"/>
      <c r="N10" s="9"/>
      <c r="O10" s="12">
        <f>SUM(B10:N10)</f>
        <v>449592.1100000001</v>
      </c>
    </row>
    <row r="11" spans="1:15" ht="25.5" customHeight="1">
      <c r="A11" s="11"/>
      <c r="B11" s="13">
        <f aca="true" t="shared" si="0" ref="B11:N11">SUM(B8:B10)</f>
        <v>3210814.719999999</v>
      </c>
      <c r="C11" s="13">
        <f t="shared" si="0"/>
        <v>86989.98999999999</v>
      </c>
      <c r="D11" s="13">
        <f t="shared" si="0"/>
        <v>22910.23</v>
      </c>
      <c r="E11" s="13">
        <f t="shared" si="0"/>
        <v>-1473539.03</v>
      </c>
      <c r="F11" s="13">
        <f t="shared" si="0"/>
        <v>96154.74000000002</v>
      </c>
      <c r="G11" s="13">
        <f t="shared" si="0"/>
        <v>9045.45</v>
      </c>
      <c r="H11" s="13">
        <f t="shared" si="0"/>
        <v>208435.54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4">
        <f>SUM(B11:N11)</f>
        <v>2160811.6399999987</v>
      </c>
    </row>
    <row r="12" spans="1:15" ht="41.25" customHeight="1">
      <c r="A12" s="15" t="s">
        <v>20</v>
      </c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5" s="18" customFormat="1" ht="25.5" customHeight="1">
      <c r="A13" s="20" t="s">
        <v>21</v>
      </c>
      <c r="B13" s="17"/>
      <c r="C13" s="17"/>
      <c r="D13" s="17"/>
      <c r="E13" s="17"/>
    </row>
    <row r="14" spans="1:15" ht="14.25" customHeight="1">
      <c r="A14" s="21" t="s">
        <v>22</v>
      </c>
      <c r="C14" s="22"/>
      <c r="O14" s="32"/>
    </row>
    <row r="15" ht="14.25" customHeight="1">
      <c r="A15" s="21" t="s">
        <v>29</v>
      </c>
    </row>
    <row r="17" spans="1:15" ht="56.25" customHeight="1">
      <c r="A17" s="2" t="s">
        <v>1</v>
      </c>
      <c r="B17" s="2" t="s">
        <v>2</v>
      </c>
      <c r="C17" s="35" t="s">
        <v>23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25.5" customHeight="1">
      <c r="A18" s="23"/>
      <c r="B18" s="5"/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 t="s">
        <v>14</v>
      </c>
      <c r="N18" s="6" t="s">
        <v>15</v>
      </c>
      <c r="O18" s="6" t="s">
        <v>16</v>
      </c>
    </row>
    <row r="19" spans="1:15" ht="35.25" customHeight="1">
      <c r="A19" s="24" t="s">
        <v>24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25.5" customHeight="1">
      <c r="A20" s="25" t="s">
        <v>31</v>
      </c>
      <c r="B20" s="9">
        <v>44219.13000000005</v>
      </c>
      <c r="C20" s="9">
        <v>0</v>
      </c>
      <c r="D20" s="9">
        <v>0</v>
      </c>
      <c r="E20" s="9">
        <f>1000000+634.44-400000</f>
        <v>600634.44</v>
      </c>
      <c r="F20" s="9">
        <f>400000-600000</f>
        <v>-200000</v>
      </c>
      <c r="G20" s="9">
        <f>-400000+413.92</f>
        <v>-399586.08</v>
      </c>
      <c r="H20" s="9">
        <v>0</v>
      </c>
      <c r="I20" s="9"/>
      <c r="J20" s="9"/>
      <c r="K20" s="9"/>
      <c r="L20" s="9"/>
      <c r="M20" s="9"/>
      <c r="N20" s="9"/>
      <c r="O20" s="12">
        <f>SUM(B20:N20)</f>
        <v>45267.48999999993</v>
      </c>
    </row>
    <row r="21" spans="1:15" ht="25.5" customHeight="1">
      <c r="A21" s="25" t="s">
        <v>25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/>
      <c r="O21" s="12">
        <f>SUM(B21:N21)</f>
        <v>0</v>
      </c>
    </row>
    <row r="22" spans="1:15" ht="25.5" customHeight="1">
      <c r="A22" s="25"/>
      <c r="B22" s="26">
        <f aca="true" t="shared" si="1" ref="B22:K22">SUM(B20:B21)</f>
        <v>44219.13000000005</v>
      </c>
      <c r="C22" s="26">
        <f t="shared" si="1"/>
        <v>0</v>
      </c>
      <c r="D22" s="26">
        <f t="shared" si="1"/>
        <v>0</v>
      </c>
      <c r="E22" s="26">
        <f t="shared" si="1"/>
        <v>600634.44</v>
      </c>
      <c r="F22" s="26">
        <f t="shared" si="1"/>
        <v>-200000</v>
      </c>
      <c r="G22" s="26">
        <f t="shared" si="1"/>
        <v>-399586.08</v>
      </c>
      <c r="H22" s="26">
        <f t="shared" si="1"/>
        <v>0</v>
      </c>
      <c r="I22" s="26">
        <f t="shared" si="1"/>
        <v>0</v>
      </c>
      <c r="J22" s="26">
        <f t="shared" si="1"/>
        <v>0</v>
      </c>
      <c r="K22" s="26">
        <f t="shared" si="1"/>
        <v>0</v>
      </c>
      <c r="L22" s="26">
        <v>0</v>
      </c>
      <c r="M22" s="26">
        <f>SUM(M20:M21)</f>
        <v>0</v>
      </c>
      <c r="N22" s="26">
        <f>SUM(N20:N21)</f>
        <v>0</v>
      </c>
      <c r="O22" s="27">
        <f>SUM(O20:O21)</f>
        <v>45267.48999999993</v>
      </c>
    </row>
    <row r="23" ht="25.5" customHeight="1">
      <c r="F23" s="28"/>
    </row>
    <row r="24" spans="1:6" ht="25.5" customHeight="1">
      <c r="A24" s="15" t="s">
        <v>26</v>
      </c>
      <c r="D24" s="28"/>
      <c r="F24" s="29"/>
    </row>
    <row r="25" spans="1:6" ht="25.5" customHeight="1">
      <c r="A25" s="30" t="s">
        <v>27</v>
      </c>
      <c r="C25" s="31"/>
      <c r="D25" s="28"/>
      <c r="E25" s="28"/>
      <c r="F25" s="29"/>
    </row>
    <row r="26" spans="1:6" ht="25.5" customHeight="1">
      <c r="A26" s="21" t="s">
        <v>22</v>
      </c>
      <c r="C26" s="31"/>
      <c r="D26" s="28"/>
      <c r="F26" s="28"/>
    </row>
    <row r="27" spans="1:6" ht="25.5" customHeight="1">
      <c r="A27" s="21" t="s">
        <v>29</v>
      </c>
      <c r="F27" s="28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 Viana</cp:lastModifiedBy>
  <dcterms:created xsi:type="dcterms:W3CDTF">2017-08-21T15:52:33Z</dcterms:created>
  <dcterms:modified xsi:type="dcterms:W3CDTF">2019-07-05T13:00:14Z</dcterms:modified>
  <cp:category/>
  <cp:version/>
  <cp:contentType/>
  <cp:contentStatus/>
</cp:coreProperties>
</file>