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<sst xmlns="http://schemas.openxmlformats.org/spreadsheetml/2006/main" count="45" uniqueCount="43">
  <si>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</si>
  <si>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</si>
  <si>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</si>
  <si>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</si>
  <si>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</si>
  <si>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</si>
  <si>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</si>
  <si>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TOTAL (ÚLTIMOS 12 MESES)
( a )</t>
  </si>
  <si>
    <t>DESPESA BRUTA COM PESSOAL (I)</t>
  </si>
  <si>
    <t>Pessoal Ativo</t>
  </si>
  <si>
    <t>Vencimentos, Vantagens e Outras Desp. com Pessoal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</si>
  <si>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</si>
  <si>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</si>
  <si>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</si>
  <si>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</si>
  <si>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</si>
  <si>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</si>
  <si>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</si>
  <si>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</si>
  <si>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</si>
  <si>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</si>
  <si>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</si>
  <si>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</si>
  <si>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</si>
  <si>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</si>
  <si>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</si>
  <si>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</si>
  <si>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</si>
  <si>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</si>
  <si>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(V) (§ 13, art. 166 da CF)</t>
  </si>
  <si>
    <t xml:space="preserve"> = RECEITA CORRENTE LÍQUIDA 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</si>
  <si>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</si>
  <si>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</si>
  <si>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</si>
  <si>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</si>
  <si>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</si>
  <si>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Manaus-AM, 24 de Setembro de 2018.</t>
  </si>
  <si>
    <t>Setembro/2017  a  Agosto/2018</t>
  </si>
  <si>
    <t>INSCRITAS EM  RESTOS A PAGAR NÃO PROCESSA-DOS
(b)</t>
  </si>
  <si>
    <t>CARLOS FÁBIO BRAGA MONTEIRO                                        MARCOS ANDRÉ ABENSUR                                   ELAYNE DE LIMA PEREIRA</t>
  </si>
  <si>
    <t xml:space="preserve">     Procurador-Geral de Justiça                                           Diretor de Orçamento e Finanças                                  Chefe do Controle Interno</t>
  </si>
  <si>
    <t>Nota:  As despesas de exercícios anteriores correspondem à Parcela Autônoma de Equivalência–PAE do período de setembro/1994 a outubro/2002 e outras despesas com pessoal de períodos anteriores conforme disposto no art. 19, inciso IV da LC 101/2000  -  LRF, no último quadrimentre consta a CPP-FPREV.  No montante das despesas com exercícios anteriores foram computadas as parcelas remuneratórias e indenizatórias.</t>
  </si>
  <si>
    <t>FONTE: AFI/SEFAZ/ MPE/PGJ/DOF 21.09.2018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</si>
</sst>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_ ;\-#,##0.00\ "/>
    <numFmt numFmtId="168" formatCode="0.0"/>
    <numFmt numFmtId="169" formatCode="mmm/yyyy"/>
  </numFmts>
  <fonts count="44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6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48">
      <alignment/>
      <protection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 horizontal="center"/>
      <protection/>
    </xf>
    <xf numFmtId="0" fontId="3" fillId="0" borderId="0" xfId="48" applyFont="1">
      <alignment/>
      <protection/>
    </xf>
    <xf numFmtId="0" fontId="5" fillId="0" borderId="0" xfId="48" applyNumberFormat="1" applyFont="1" applyFill="1" applyAlignment="1">
      <alignment/>
      <protection/>
    </xf>
    <xf numFmtId="164" fontId="5" fillId="0" borderId="0" xfId="48" applyNumberFormat="1" applyFont="1" applyFill="1" applyAlignment="1">
      <alignment horizontal="right"/>
      <protection/>
    </xf>
    <xf numFmtId="0" fontId="6" fillId="0" borderId="0" xfId="48" applyFont="1">
      <alignment/>
      <protection/>
    </xf>
    <xf numFmtId="0" fontId="7" fillId="0" borderId="0" xfId="48" applyNumberFormat="1" applyFont="1" applyFill="1" applyBorder="1" applyAlignment="1">
      <alignment horizontal="center"/>
      <protection/>
    </xf>
    <xf numFmtId="165" fontId="3" fillId="33" borderId="10" xfId="48" applyNumberFormat="1" applyFont="1" applyFill="1" applyBorder="1" applyAlignment="1">
      <alignment horizontal="center" vertical="center" wrapText="1"/>
      <protection/>
    </xf>
    <xf numFmtId="0" fontId="3" fillId="33" borderId="11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wrapText="1"/>
      <protection/>
    </xf>
    <xf numFmtId="4" fontId="3" fillId="0" borderId="10" xfId="61" applyNumberFormat="1" applyFont="1" applyFill="1" applyBorder="1" applyAlignment="1" applyProtection="1">
      <alignment horizontal="right" wrapText="1"/>
      <protection/>
    </xf>
    <xf numFmtId="4" fontId="3" fillId="0" borderId="10" xfId="61" applyNumberFormat="1" applyFont="1" applyFill="1" applyBorder="1" applyAlignment="1" applyProtection="1">
      <alignment horizontal="right"/>
      <protection/>
    </xf>
    <xf numFmtId="0" fontId="6" fillId="0" borderId="0" xfId="48" applyFont="1" applyBorder="1">
      <alignment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4" fontId="3" fillId="34" borderId="10" xfId="61" applyNumberFormat="1" applyFont="1" applyFill="1" applyBorder="1" applyAlignment="1" applyProtection="1">
      <alignment horizontal="right"/>
      <protection/>
    </xf>
    <xf numFmtId="0" fontId="6" fillId="0" borderId="0" xfId="48" applyFont="1" applyFill="1">
      <alignment/>
      <protection/>
    </xf>
    <xf numFmtId="0" fontId="3" fillId="0" borderId="12" xfId="48" applyNumberFormat="1" applyFont="1" applyFill="1" applyBorder="1" applyAlignment="1">
      <alignment wrapText="1"/>
      <protection/>
    </xf>
    <xf numFmtId="0" fontId="3" fillId="0" borderId="13" xfId="48" applyNumberFormat="1" applyFont="1" applyFill="1" applyBorder="1" applyAlignment="1">
      <alignment wrapText="1"/>
      <protection/>
    </xf>
    <xf numFmtId="4" fontId="3" fillId="0" borderId="14" xfId="61" applyNumberFormat="1" applyFont="1" applyFill="1" applyBorder="1" applyAlignment="1" applyProtection="1">
      <alignment horizontal="right"/>
      <protection/>
    </xf>
    <xf numFmtId="0" fontId="5" fillId="0" borderId="15" xfId="48" applyNumberFormat="1" applyFont="1" applyFill="1" applyBorder="1" applyAlignment="1">
      <alignment wrapText="1"/>
      <protection/>
    </xf>
    <xf numFmtId="0" fontId="5" fillId="0" borderId="15" xfId="48" applyNumberFormat="1" applyFont="1" applyFill="1" applyBorder="1" applyAlignment="1">
      <alignment horizontal="center"/>
      <protection/>
    </xf>
    <xf numFmtId="0" fontId="8" fillId="33" borderId="15" xfId="48" applyNumberFormat="1" applyFont="1" applyFill="1" applyBorder="1" applyAlignment="1">
      <alignment horizontal="center" wrapText="1"/>
      <protection/>
    </xf>
    <xf numFmtId="0" fontId="3" fillId="0" borderId="16" xfId="48" applyNumberFormat="1" applyFont="1" applyFill="1" applyBorder="1" applyAlignment="1">
      <alignment wrapText="1"/>
      <protection/>
    </xf>
    <xf numFmtId="0" fontId="8" fillId="0" borderId="17" xfId="48" applyNumberFormat="1" applyFont="1" applyFill="1" applyBorder="1" applyAlignment="1">
      <alignment horizontal="center" wrapText="1"/>
      <protection/>
    </xf>
    <xf numFmtId="0" fontId="8" fillId="0" borderId="10" xfId="48" applyNumberFormat="1" applyFont="1" applyFill="1" applyBorder="1" applyAlignment="1">
      <alignment horizontal="center" wrapText="1"/>
      <protection/>
    </xf>
    <xf numFmtId="0" fontId="8" fillId="0" borderId="16" xfId="48" applyNumberFormat="1" applyFont="1" applyFill="1" applyBorder="1" applyAlignment="1">
      <alignment horizontal="center" wrapText="1"/>
      <protection/>
    </xf>
    <xf numFmtId="0" fontId="8" fillId="0" borderId="15" xfId="48" applyNumberFormat="1" applyFont="1" applyFill="1" applyBorder="1" applyAlignment="1">
      <alignment horizontal="center" wrapText="1"/>
      <protection/>
    </xf>
    <xf numFmtId="0" fontId="9" fillId="0" borderId="16" xfId="48" applyNumberFormat="1" applyFont="1" applyFill="1" applyBorder="1" applyAlignment="1">
      <alignment horizontal="center" wrapText="1"/>
      <protection/>
    </xf>
    <xf numFmtId="0" fontId="9" fillId="0" borderId="15" xfId="48" applyNumberFormat="1" applyFont="1" applyFill="1" applyBorder="1" applyAlignment="1">
      <alignment horizontal="center" wrapText="1"/>
      <protection/>
    </xf>
    <xf numFmtId="0" fontId="9" fillId="0" borderId="17" xfId="48" applyNumberFormat="1" applyFont="1" applyFill="1" applyBorder="1" applyAlignment="1">
      <alignment horizontal="center"/>
      <protection/>
    </xf>
    <xf numFmtId="166" fontId="5" fillId="0" borderId="15" xfId="48" applyNumberFormat="1" applyFont="1" applyFill="1" applyBorder="1" applyAlignment="1">
      <alignment wrapText="1"/>
      <protection/>
    </xf>
    <xf numFmtId="0" fontId="9" fillId="33" borderId="16" xfId="48" applyNumberFormat="1" applyFont="1" applyFill="1" applyBorder="1" applyAlignment="1">
      <alignment horizontal="center" wrapText="1"/>
      <protection/>
    </xf>
    <xf numFmtId="0" fontId="9" fillId="33" borderId="15" xfId="48" applyNumberFormat="1" applyFont="1" applyFill="1" applyBorder="1" applyAlignment="1">
      <alignment horizontal="center" wrapText="1"/>
      <protection/>
    </xf>
    <xf numFmtId="10" fontId="5" fillId="33" borderId="17" xfId="48" applyNumberFormat="1" applyFont="1" applyFill="1" applyBorder="1" applyAlignment="1">
      <alignment horizontal="center"/>
      <protection/>
    </xf>
    <xf numFmtId="0" fontId="5" fillId="0" borderId="16" xfId="48" applyNumberFormat="1" applyFont="1" applyFill="1" applyBorder="1" applyAlignment="1">
      <alignment wrapText="1"/>
      <protection/>
    </xf>
    <xf numFmtId="9" fontId="5" fillId="0" borderId="17" xfId="48" applyNumberFormat="1" applyFont="1" applyFill="1" applyBorder="1" applyAlignment="1">
      <alignment horizontal="center"/>
      <protection/>
    </xf>
    <xf numFmtId="10" fontId="5" fillId="0" borderId="17" xfId="48" applyNumberFormat="1" applyFont="1" applyFill="1" applyBorder="1" applyAlignment="1">
      <alignment horizontal="center"/>
      <protection/>
    </xf>
    <xf numFmtId="0" fontId="3" fillId="0" borderId="18" xfId="48" applyNumberFormat="1" applyFont="1" applyFill="1" applyBorder="1" applyAlignment="1">
      <alignment/>
      <protection/>
    </xf>
    <xf numFmtId="0" fontId="5" fillId="0" borderId="18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0" fontId="8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167" fontId="5" fillId="0" borderId="17" xfId="48" applyNumberFormat="1" applyFont="1" applyFill="1" applyBorder="1" applyAlignment="1">
      <alignment horizontal="right" wrapText="1"/>
      <protection/>
    </xf>
    <xf numFmtId="0" fontId="5" fillId="0" borderId="0" xfId="48" applyNumberFormat="1" applyFont="1" applyFill="1" applyBorder="1" applyAlignment="1">
      <alignment horizontal="justify" wrapText="1"/>
      <protection/>
    </xf>
    <xf numFmtId="0" fontId="3" fillId="33" borderId="16" xfId="48" applyNumberFormat="1" applyFont="1" applyFill="1" applyBorder="1" applyAlignment="1">
      <alignment horizontal="left" wrapText="1"/>
      <protection/>
    </xf>
    <xf numFmtId="167" fontId="5" fillId="33" borderId="17" xfId="48" applyNumberFormat="1" applyFont="1" applyFill="1" applyBorder="1" applyAlignment="1">
      <alignment horizontal="right" wrapText="1"/>
      <protection/>
    </xf>
    <xf numFmtId="166" fontId="5" fillId="0" borderId="15" xfId="48" applyNumberFormat="1" applyFont="1" applyFill="1" applyBorder="1" applyAlignment="1">
      <alignment horizontal="center" vertical="center" wrapText="1"/>
      <protection/>
    </xf>
    <xf numFmtId="0" fontId="5" fillId="33" borderId="10" xfId="48" applyNumberFormat="1" applyFont="1" applyFill="1" applyBorder="1" applyAlignment="1">
      <alignment horizontal="left" vertical="center" wrapText="1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0" fontId="6" fillId="33" borderId="19" xfId="48" applyNumberFormat="1" applyFont="1" applyFill="1" applyBorder="1" applyAlignment="1">
      <alignment horizontal="center" vertical="center" wrapText="1"/>
      <protection/>
    </xf>
    <xf numFmtId="0" fontId="9" fillId="33" borderId="10" xfId="48" applyNumberFormat="1" applyFont="1" applyFill="1" applyBorder="1" applyAlignment="1">
      <alignment horizontal="center" vertical="center" wrapText="1"/>
      <protection/>
    </xf>
    <xf numFmtId="0" fontId="8" fillId="33" borderId="16" xfId="48" applyNumberFormat="1" applyFont="1" applyFill="1" applyBorder="1" applyAlignment="1">
      <alignment horizontal="left" vertical="center" wrapText="1"/>
      <protection/>
    </xf>
    <xf numFmtId="0" fontId="8" fillId="33" borderId="15" xfId="48" applyNumberFormat="1" applyFont="1" applyFill="1" applyBorder="1" applyAlignment="1">
      <alignment horizontal="left" vertical="center" wrapText="1"/>
      <protection/>
    </xf>
    <xf numFmtId="0" fontId="8" fillId="33" borderId="17" xfId="48" applyNumberFormat="1" applyFont="1" applyFill="1" applyBorder="1" applyAlignment="1">
      <alignment horizontal="left" vertical="center" wrapText="1"/>
      <protection/>
    </xf>
    <xf numFmtId="0" fontId="0" fillId="0" borderId="0" xfId="48" applyAlignment="1">
      <alignment horizontal="center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0" fillId="0" borderId="0" xfId="48" applyNumberFormat="1" applyFont="1" applyFill="1" applyBorder="1" applyAlignment="1">
      <alignment horizontal="center"/>
      <protection/>
    </xf>
    <xf numFmtId="0" fontId="4" fillId="0" borderId="0" xfId="48" applyNumberFormat="1" applyFont="1" applyFill="1" applyBorder="1" applyAlignment="1">
      <alignment horizontal="center"/>
      <protection/>
    </xf>
    <xf numFmtId="0" fontId="3" fillId="33" borderId="20" xfId="48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133350</xdr:rowOff>
    </xdr:from>
    <xdr:to>
      <xdr:col>11</xdr:col>
      <xdr:colOff>504825</xdr:colOff>
      <xdr:row>5</xdr:row>
      <xdr:rowOff>114300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33350"/>
          <a:ext cx="1857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showGridLines="0" tabSelected="1" zoomScalePageLayoutView="0" workbookViewId="0" topLeftCell="K11">
      <selection activeCell="N37" sqref="N37:O37"/>
    </sheetView>
  </sheetViews>
  <sheetFormatPr defaultColWidth="9.140625" defaultRowHeight="12.75"/>
  <cols>
    <col min="1" max="1" width="32.421875" style="1" customWidth="1"/>
    <col min="2" max="5" width="9.00390625" style="1" hidden="1" customWidth="1"/>
    <col min="6" max="15" width="10.8515625" style="1" bestFit="1" customWidth="1"/>
    <col min="16" max="16" width="10.8515625" style="1" customWidth="1"/>
    <col min="17" max="17" width="10.8515625" style="1" bestFit="1" customWidth="1"/>
    <col min="18" max="18" width="13.28125" style="1" bestFit="1" customWidth="1"/>
    <col min="19" max="19" width="9.00390625" style="1" customWidth="1"/>
    <col min="20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5" customFormat="1" ht="12.75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s="5" customFormat="1" ht="12.75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s="5" customFormat="1" ht="12.75">
      <c r="A10" s="60" t="s">
        <v>37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62" t="s">
        <v>4</v>
      </c>
      <c r="B12" s="62"/>
      <c r="C12" s="62"/>
      <c r="D12" s="62"/>
      <c r="E12" s="62"/>
      <c r="F12" s="51" t="s">
        <v>5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20" s="8" customFormat="1" ht="11.25" customHeight="1">
      <c r="A13" s="62"/>
      <c r="B13" s="62"/>
      <c r="C13" s="62"/>
      <c r="D13" s="62"/>
      <c r="E13" s="62"/>
      <c r="F13" s="52" t="s">
        <v>6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 t="s">
        <v>38</v>
      </c>
      <c r="T13" s="9"/>
    </row>
    <row r="14" spans="1:20" s="8" customFormat="1" ht="51" customHeight="1">
      <c r="A14" s="62"/>
      <c r="B14" s="62"/>
      <c r="C14" s="62"/>
      <c r="D14" s="62"/>
      <c r="E14" s="62"/>
      <c r="F14" s="10">
        <v>42979</v>
      </c>
      <c r="G14" s="10">
        <v>43009</v>
      </c>
      <c r="H14" s="10">
        <v>43040</v>
      </c>
      <c r="I14" s="10">
        <v>43070</v>
      </c>
      <c r="J14" s="10">
        <v>43101</v>
      </c>
      <c r="K14" s="10">
        <v>43132</v>
      </c>
      <c r="L14" s="10">
        <v>43160</v>
      </c>
      <c r="M14" s="10">
        <v>43191</v>
      </c>
      <c r="N14" s="10">
        <v>43221</v>
      </c>
      <c r="O14" s="10">
        <v>43252</v>
      </c>
      <c r="P14" s="10">
        <v>43283</v>
      </c>
      <c r="Q14" s="10">
        <v>43313</v>
      </c>
      <c r="R14" s="11" t="s">
        <v>7</v>
      </c>
      <c r="S14" s="53"/>
      <c r="T14" s="9"/>
    </row>
    <row r="15" spans="1:20" s="8" customFormat="1" ht="11.25">
      <c r="A15" s="12" t="s">
        <v>8</v>
      </c>
      <c r="B15" s="12"/>
      <c r="C15" s="12"/>
      <c r="D15" s="12"/>
      <c r="E15" s="12"/>
      <c r="F15" s="13">
        <f aca="true" t="shared" si="0" ref="F15:P15">F16+F20</f>
        <v>15819095.39</v>
      </c>
      <c r="G15" s="13">
        <f t="shared" si="0"/>
        <v>16288775.14</v>
      </c>
      <c r="H15" s="13">
        <f t="shared" si="0"/>
        <v>17122150.1</v>
      </c>
      <c r="I15" s="13">
        <f t="shared" si="0"/>
        <v>33378460.67</v>
      </c>
      <c r="J15" s="13">
        <f t="shared" si="0"/>
        <v>22268401.12</v>
      </c>
      <c r="K15" s="13">
        <f t="shared" si="0"/>
        <v>17612015.39</v>
      </c>
      <c r="L15" s="13">
        <f t="shared" si="0"/>
        <v>18041399.150000002</v>
      </c>
      <c r="M15" s="13">
        <f t="shared" si="0"/>
        <v>21539484.05</v>
      </c>
      <c r="N15" s="13">
        <f t="shared" si="0"/>
        <v>22754034.82</v>
      </c>
      <c r="O15" s="13">
        <f t="shared" si="0"/>
        <v>17071010.28</v>
      </c>
      <c r="P15" s="13">
        <f t="shared" si="0"/>
        <v>71854970.24</v>
      </c>
      <c r="Q15" s="13">
        <f>Q16+Q20</f>
        <v>15379499.600000001</v>
      </c>
      <c r="R15" s="13">
        <f>R16+R20</f>
        <v>289129295.95</v>
      </c>
      <c r="S15" s="14">
        <f>S16+S22+S24</f>
        <v>200005.24</v>
      </c>
      <c r="T15" s="15"/>
    </row>
    <row r="16" spans="1:20" s="8" customFormat="1" ht="11.25">
      <c r="A16" s="16" t="s">
        <v>9</v>
      </c>
      <c r="B16" s="12"/>
      <c r="C16" s="12"/>
      <c r="D16" s="12"/>
      <c r="E16" s="12"/>
      <c r="F16" s="13">
        <f aca="true" t="shared" si="1" ref="F16:Q16">F17+F18</f>
        <v>11706799.58</v>
      </c>
      <c r="G16" s="13">
        <f t="shared" si="1"/>
        <v>12127004.110000001</v>
      </c>
      <c r="H16" s="13">
        <f t="shared" si="1"/>
        <v>12286752.35</v>
      </c>
      <c r="I16" s="13">
        <f t="shared" si="1"/>
        <v>23054629.110000003</v>
      </c>
      <c r="J16" s="13">
        <f t="shared" si="1"/>
        <v>17591045.37</v>
      </c>
      <c r="K16" s="13">
        <f t="shared" si="1"/>
        <v>14072673.35</v>
      </c>
      <c r="L16" s="13">
        <f t="shared" si="1"/>
        <v>13217895.030000001</v>
      </c>
      <c r="M16" s="13">
        <f t="shared" si="1"/>
        <v>15563070.870000001</v>
      </c>
      <c r="N16" s="13">
        <f t="shared" si="1"/>
        <v>16794100.13</v>
      </c>
      <c r="O16" s="13">
        <f t="shared" si="1"/>
        <v>13855049.68</v>
      </c>
      <c r="P16" s="13">
        <f t="shared" si="1"/>
        <v>68537789.25</v>
      </c>
      <c r="Q16" s="13">
        <f t="shared" si="1"/>
        <v>12122207.64</v>
      </c>
      <c r="R16" s="13">
        <f>R17+R18</f>
        <v>230929016.47</v>
      </c>
      <c r="S16" s="14">
        <v>200005.24</v>
      </c>
      <c r="T16" s="15"/>
    </row>
    <row r="17" spans="1:20" s="8" customFormat="1" ht="20.25" customHeight="1">
      <c r="A17" s="16" t="s">
        <v>10</v>
      </c>
      <c r="B17" s="12"/>
      <c r="C17" s="12"/>
      <c r="D17" s="12"/>
      <c r="E17" s="12"/>
      <c r="F17" s="17">
        <v>11640368.06</v>
      </c>
      <c r="G17" s="17">
        <v>12062824.39</v>
      </c>
      <c r="H17" s="17">
        <v>12218489.36</v>
      </c>
      <c r="I17" s="17">
        <v>22922908.17</v>
      </c>
      <c r="J17" s="17">
        <v>17457037.44</v>
      </c>
      <c r="K17" s="17">
        <v>13989954.56</v>
      </c>
      <c r="L17" s="17">
        <v>13147127.63</v>
      </c>
      <c r="M17" s="17">
        <v>15485780.91</v>
      </c>
      <c r="N17" s="17">
        <v>16720039.19</v>
      </c>
      <c r="O17" s="17">
        <v>13777412.41</v>
      </c>
      <c r="P17" s="17">
        <v>14787892.82</v>
      </c>
      <c r="Q17" s="17">
        <v>12012003.13</v>
      </c>
      <c r="R17" s="17">
        <f>SUM(F17:Q17)</f>
        <v>176221838.07</v>
      </c>
      <c r="S17" s="14">
        <v>200005.24</v>
      </c>
      <c r="T17" s="15"/>
    </row>
    <row r="18" spans="1:20" s="8" customFormat="1" ht="11.25">
      <c r="A18" s="16" t="s">
        <v>11</v>
      </c>
      <c r="B18" s="12"/>
      <c r="C18" s="12"/>
      <c r="D18" s="12"/>
      <c r="E18" s="12"/>
      <c r="F18" s="17">
        <v>66431.52</v>
      </c>
      <c r="G18" s="17">
        <v>64179.72</v>
      </c>
      <c r="H18" s="17">
        <v>68262.99</v>
      </c>
      <c r="I18" s="17">
        <v>131720.94</v>
      </c>
      <c r="J18" s="17">
        <v>134007.93</v>
      </c>
      <c r="K18" s="17">
        <v>82718.79</v>
      </c>
      <c r="L18" s="17">
        <v>70767.4</v>
      </c>
      <c r="M18" s="17">
        <v>77289.96</v>
      </c>
      <c r="N18" s="17">
        <v>74060.94</v>
      </c>
      <c r="O18" s="17">
        <v>77637.27</v>
      </c>
      <c r="P18" s="17">
        <v>53749896.43</v>
      </c>
      <c r="Q18" s="17">
        <v>110204.51</v>
      </c>
      <c r="R18" s="17">
        <f>SUM(F18:Q18)</f>
        <v>54707178.4</v>
      </c>
      <c r="S18" s="14">
        <v>0</v>
      </c>
      <c r="T18" s="15"/>
    </row>
    <row r="19" spans="1:20" s="8" customFormat="1" ht="11.25">
      <c r="A19" s="16" t="s">
        <v>12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11.25">
      <c r="A20" s="16" t="s">
        <v>13</v>
      </c>
      <c r="B20" s="12"/>
      <c r="C20" s="12"/>
      <c r="D20" s="12"/>
      <c r="E20" s="12"/>
      <c r="F20" s="13">
        <f aca="true" t="shared" si="2" ref="F20:Q20">F21+F22</f>
        <v>4112295.8099999996</v>
      </c>
      <c r="G20" s="13">
        <f t="shared" si="2"/>
        <v>4161771.0300000003</v>
      </c>
      <c r="H20" s="13">
        <f t="shared" si="2"/>
        <v>4835397.75</v>
      </c>
      <c r="I20" s="13">
        <f t="shared" si="2"/>
        <v>10323831.56</v>
      </c>
      <c r="J20" s="13">
        <f t="shared" si="2"/>
        <v>4677355.75</v>
      </c>
      <c r="K20" s="13">
        <f t="shared" si="2"/>
        <v>3539342.04</v>
      </c>
      <c r="L20" s="13">
        <f t="shared" si="2"/>
        <v>4823504.12</v>
      </c>
      <c r="M20" s="13">
        <f t="shared" si="2"/>
        <v>5976413.18</v>
      </c>
      <c r="N20" s="13">
        <f t="shared" si="2"/>
        <v>5959934.69</v>
      </c>
      <c r="O20" s="13">
        <f t="shared" si="2"/>
        <v>3215960.6</v>
      </c>
      <c r="P20" s="13">
        <f t="shared" si="2"/>
        <v>3317180.99</v>
      </c>
      <c r="Q20" s="13">
        <f t="shared" si="2"/>
        <v>3257291.96</v>
      </c>
      <c r="R20" s="13">
        <f>R21+R22</f>
        <v>58200279.47999999</v>
      </c>
      <c r="S20" s="14">
        <v>0</v>
      </c>
      <c r="T20" s="15"/>
    </row>
    <row r="21" spans="1:20" s="8" customFormat="1" ht="11.25">
      <c r="A21" s="16" t="s">
        <v>14</v>
      </c>
      <c r="B21" s="12"/>
      <c r="C21" s="12"/>
      <c r="D21" s="12"/>
      <c r="E21" s="12"/>
      <c r="F21" s="17">
        <v>2809465.53</v>
      </c>
      <c r="G21" s="17">
        <v>2839031.81</v>
      </c>
      <c r="H21" s="17">
        <v>3047246.7</v>
      </c>
      <c r="I21" s="17">
        <v>8591352.14</v>
      </c>
      <c r="J21" s="17">
        <v>3343294.65</v>
      </c>
      <c r="K21" s="17">
        <v>2173698.09</v>
      </c>
      <c r="L21" s="17">
        <v>3487644.74</v>
      </c>
      <c r="M21" s="17">
        <v>4771509.88</v>
      </c>
      <c r="N21" s="17">
        <v>4782003.87</v>
      </c>
      <c r="O21" s="17">
        <v>2199132.68</v>
      </c>
      <c r="P21" s="17">
        <v>2311871.37</v>
      </c>
      <c r="Q21" s="17">
        <v>2200045</v>
      </c>
      <c r="R21" s="17">
        <f>SUM(F21:Q21)</f>
        <v>42556296.45999999</v>
      </c>
      <c r="S21" s="17">
        <v>0</v>
      </c>
      <c r="T21" s="15"/>
    </row>
    <row r="22" spans="1:20" s="8" customFormat="1" ht="11.25">
      <c r="A22" s="16" t="s">
        <v>15</v>
      </c>
      <c r="B22" s="12"/>
      <c r="C22" s="12"/>
      <c r="D22" s="12"/>
      <c r="E22" s="12"/>
      <c r="F22" s="17">
        <v>1302830.28</v>
      </c>
      <c r="G22" s="17">
        <v>1322739.22</v>
      </c>
      <c r="H22" s="17">
        <v>1788151.05</v>
      </c>
      <c r="I22" s="17">
        <v>1732479.42</v>
      </c>
      <c r="J22" s="17">
        <v>1334061.1</v>
      </c>
      <c r="K22" s="17">
        <v>1365643.95</v>
      </c>
      <c r="L22" s="17">
        <v>1335859.38</v>
      </c>
      <c r="M22" s="17">
        <v>1204903.3</v>
      </c>
      <c r="N22" s="17">
        <v>1177930.82</v>
      </c>
      <c r="O22" s="17">
        <v>1016827.92</v>
      </c>
      <c r="P22" s="17">
        <v>1005309.62</v>
      </c>
      <c r="Q22" s="17">
        <v>1057246.96</v>
      </c>
      <c r="R22" s="17">
        <f>SUM(F22:Q22)</f>
        <v>15643983.02</v>
      </c>
      <c r="S22" s="17">
        <v>0</v>
      </c>
      <c r="T22" s="15"/>
    </row>
    <row r="23" spans="1:20" s="8" customFormat="1" ht="11.25">
      <c r="A23" s="16" t="s">
        <v>16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</row>
    <row r="24" spans="1:20" s="8" customFormat="1" ht="32.25" customHeight="1">
      <c r="A24" s="16" t="s">
        <v>17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</row>
    <row r="25" spans="1:20" s="8" customFormat="1" ht="21" customHeight="1">
      <c r="A25" s="12" t="s">
        <v>18</v>
      </c>
      <c r="B25" s="12"/>
      <c r="C25" s="12"/>
      <c r="D25" s="12"/>
      <c r="E25" s="12"/>
      <c r="F25" s="13">
        <f aca="true" t="shared" si="3" ref="F25:Q25">F28</f>
        <v>1843748.74</v>
      </c>
      <c r="G25" s="13">
        <f t="shared" si="3"/>
        <v>1907589.34</v>
      </c>
      <c r="H25" s="13">
        <f t="shared" si="3"/>
        <v>2391753.64</v>
      </c>
      <c r="I25" s="13">
        <f t="shared" si="3"/>
        <v>17161838.63</v>
      </c>
      <c r="J25" s="13">
        <f t="shared" si="3"/>
        <v>2386032.33</v>
      </c>
      <c r="K25" s="13">
        <f t="shared" si="3"/>
        <v>2677355.22</v>
      </c>
      <c r="L25" s="13">
        <f t="shared" si="3"/>
        <v>3315251.33</v>
      </c>
      <c r="M25" s="13">
        <f t="shared" si="3"/>
        <v>6759206.31</v>
      </c>
      <c r="N25" s="13">
        <f t="shared" si="3"/>
        <v>7516381.48</v>
      </c>
      <c r="O25" s="13">
        <f t="shared" si="3"/>
        <v>0</v>
      </c>
      <c r="P25" s="13">
        <f t="shared" si="3"/>
        <v>50992043.57</v>
      </c>
      <c r="Q25" s="13">
        <f t="shared" si="3"/>
        <v>0</v>
      </c>
      <c r="R25" s="13">
        <f>R28</f>
        <v>96951200.59</v>
      </c>
      <c r="S25" s="14">
        <f>SUM(S26:S29)</f>
        <v>0</v>
      </c>
      <c r="T25" s="15"/>
    </row>
    <row r="26" spans="1:20" s="8" customFormat="1" ht="19.5" customHeight="1">
      <c r="A26" s="16" t="s">
        <v>19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5"/>
    </row>
    <row r="27" spans="1:22" s="8" customFormat="1" ht="20.25" customHeight="1">
      <c r="A27" s="16" t="s">
        <v>20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V27" s="18"/>
    </row>
    <row r="28" spans="1:20" s="8" customFormat="1" ht="19.5" customHeight="1">
      <c r="A28" s="16" t="s">
        <v>21</v>
      </c>
      <c r="B28" s="12"/>
      <c r="C28" s="12"/>
      <c r="D28" s="12"/>
      <c r="E28" s="12"/>
      <c r="F28" s="14">
        <v>1843748.74</v>
      </c>
      <c r="G28" s="14">
        <v>1907589.34</v>
      </c>
      <c r="H28" s="14">
        <v>2391753.64</v>
      </c>
      <c r="I28" s="14">
        <v>17161838.63</v>
      </c>
      <c r="J28" s="14">
        <v>2386032.33</v>
      </c>
      <c r="K28" s="14">
        <v>2677355.22</v>
      </c>
      <c r="L28" s="14">
        <v>3315251.33</v>
      </c>
      <c r="M28" s="14">
        <v>6759206.31</v>
      </c>
      <c r="N28" s="14">
        <v>7516381.48</v>
      </c>
      <c r="O28" s="14">
        <v>0</v>
      </c>
      <c r="P28" s="14">
        <v>50992043.57</v>
      </c>
      <c r="Q28" s="14">
        <v>0</v>
      </c>
      <c r="R28" s="14">
        <f>SUM(F28:Q28)</f>
        <v>96951200.59</v>
      </c>
      <c r="S28" s="14">
        <v>0</v>
      </c>
      <c r="T28" s="15"/>
    </row>
    <row r="29" spans="1:20" s="8" customFormat="1" ht="19.5" customHeight="1">
      <c r="A29" s="12" t="s">
        <v>22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5"/>
    </row>
    <row r="30" spans="1:20" s="8" customFormat="1" ht="15.75" customHeight="1">
      <c r="A30" s="19" t="s">
        <v>23</v>
      </c>
      <c r="B30" s="20"/>
      <c r="C30" s="20"/>
      <c r="D30" s="20"/>
      <c r="E30" s="20"/>
      <c r="F30" s="13">
        <f aca="true" t="shared" si="4" ref="F30:Q30">F15-F25</f>
        <v>13975346.65</v>
      </c>
      <c r="G30" s="13">
        <f t="shared" si="4"/>
        <v>14381185.8</v>
      </c>
      <c r="H30" s="13">
        <f t="shared" si="4"/>
        <v>14730396.46</v>
      </c>
      <c r="I30" s="13">
        <f t="shared" si="4"/>
        <v>16216622.040000003</v>
      </c>
      <c r="J30" s="13">
        <f t="shared" si="4"/>
        <v>19882368.79</v>
      </c>
      <c r="K30" s="13">
        <f t="shared" si="4"/>
        <v>14934660.17</v>
      </c>
      <c r="L30" s="13">
        <f t="shared" si="4"/>
        <v>14726147.820000002</v>
      </c>
      <c r="M30" s="13">
        <f t="shared" si="4"/>
        <v>14780277.740000002</v>
      </c>
      <c r="N30" s="13">
        <f t="shared" si="4"/>
        <v>15237653.34</v>
      </c>
      <c r="O30" s="13">
        <f t="shared" si="4"/>
        <v>17071010.28</v>
      </c>
      <c r="P30" s="13">
        <f t="shared" si="4"/>
        <v>20862926.669999994</v>
      </c>
      <c r="Q30" s="13">
        <f t="shared" si="4"/>
        <v>15379499.600000001</v>
      </c>
      <c r="R30" s="13">
        <f>R15-R25</f>
        <v>192178095.35999998</v>
      </c>
      <c r="S30" s="21">
        <f>S15-S25</f>
        <v>200005.24</v>
      </c>
      <c r="T30" s="15"/>
    </row>
    <row r="31" spans="1:19" s="8" customFormat="1" ht="6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s="8" customFormat="1" ht="14.25" customHeight="1">
      <c r="A32" s="55" t="s">
        <v>24</v>
      </c>
      <c r="B32" s="56"/>
      <c r="C32" s="56"/>
      <c r="D32" s="56"/>
      <c r="E32" s="56"/>
      <c r="F32" s="56"/>
      <c r="G32" s="56"/>
      <c r="H32" s="57"/>
      <c r="I32" s="54" t="s">
        <v>25</v>
      </c>
      <c r="J32" s="54"/>
      <c r="K32" s="54"/>
      <c r="L32" s="54"/>
      <c r="M32" s="54"/>
      <c r="N32" s="54"/>
      <c r="O32" s="54"/>
      <c r="P32" s="54" t="s">
        <v>26</v>
      </c>
      <c r="Q32" s="54"/>
      <c r="R32" s="54"/>
      <c r="S32" s="54"/>
    </row>
    <row r="33" spans="1:19" s="8" customFormat="1" ht="12.75" customHeight="1">
      <c r="A33" s="25" t="s">
        <v>27</v>
      </c>
      <c r="B33" s="26"/>
      <c r="C33" s="27"/>
      <c r="D33" s="27"/>
      <c r="E33" s="28"/>
      <c r="F33" s="29"/>
      <c r="G33" s="29"/>
      <c r="H33" s="29"/>
      <c r="I33" s="30"/>
      <c r="J33" s="31"/>
      <c r="K33" s="50"/>
      <c r="L33" s="50"/>
      <c r="M33" s="50"/>
      <c r="N33" s="46">
        <v>12916671478.47</v>
      </c>
      <c r="O33" s="46"/>
      <c r="P33" s="30"/>
      <c r="Q33" s="31"/>
      <c r="R33" s="31"/>
      <c r="S33" s="32" t="s">
        <v>28</v>
      </c>
    </row>
    <row r="34" spans="1:19" s="8" customFormat="1" ht="12" customHeight="1">
      <c r="A34" s="45" t="s">
        <v>29</v>
      </c>
      <c r="B34" s="45"/>
      <c r="C34" s="45"/>
      <c r="D34" s="45"/>
      <c r="E34" s="45"/>
      <c r="F34" s="45"/>
      <c r="G34" s="45"/>
      <c r="H34" s="45"/>
      <c r="I34" s="30"/>
      <c r="J34" s="31"/>
      <c r="K34" s="31"/>
      <c r="L34" s="33"/>
      <c r="M34" s="31"/>
      <c r="N34" s="46">
        <v>0</v>
      </c>
      <c r="O34" s="46"/>
      <c r="P34" s="30"/>
      <c r="Q34" s="31"/>
      <c r="R34" s="31"/>
      <c r="S34" s="32" t="s">
        <v>28</v>
      </c>
    </row>
    <row r="35" spans="1:19" s="8" customFormat="1" ht="12" customHeight="1">
      <c r="A35" s="45" t="s">
        <v>30</v>
      </c>
      <c r="B35" s="45"/>
      <c r="C35" s="45"/>
      <c r="D35" s="45"/>
      <c r="E35" s="45"/>
      <c r="F35" s="45"/>
      <c r="G35" s="45"/>
      <c r="H35" s="45"/>
      <c r="I35" s="30"/>
      <c r="J35" s="31"/>
      <c r="K35" s="31"/>
      <c r="L35" s="33"/>
      <c r="M35" s="31"/>
      <c r="N35" s="46">
        <f>N33-N34</f>
        <v>12916671478.47</v>
      </c>
      <c r="O35" s="46"/>
      <c r="P35" s="30"/>
      <c r="Q35" s="31"/>
      <c r="R35" s="31"/>
      <c r="S35" s="32" t="s">
        <v>28</v>
      </c>
    </row>
    <row r="36" spans="1:19" s="8" customFormat="1" ht="12.75" customHeight="1">
      <c r="A36" s="48" t="s">
        <v>31</v>
      </c>
      <c r="B36" s="48"/>
      <c r="C36" s="48"/>
      <c r="D36" s="48"/>
      <c r="E36" s="48"/>
      <c r="F36" s="48"/>
      <c r="G36" s="48"/>
      <c r="H36" s="24"/>
      <c r="I36" s="34"/>
      <c r="J36" s="35"/>
      <c r="K36" s="35"/>
      <c r="L36" s="35"/>
      <c r="M36" s="35"/>
      <c r="N36" s="49">
        <v>192378100.6</v>
      </c>
      <c r="O36" s="49"/>
      <c r="P36" s="34"/>
      <c r="Q36" s="35"/>
      <c r="R36" s="35"/>
      <c r="S36" s="36">
        <v>0.0149</v>
      </c>
    </row>
    <row r="37" spans="1:19" s="8" customFormat="1" ht="15" customHeight="1">
      <c r="A37" s="45" t="s">
        <v>32</v>
      </c>
      <c r="B37" s="45"/>
      <c r="C37" s="45"/>
      <c r="D37" s="45"/>
      <c r="E37" s="45"/>
      <c r="F37" s="45"/>
      <c r="G37" s="45"/>
      <c r="H37" s="45"/>
      <c r="I37" s="37"/>
      <c r="J37" s="22"/>
      <c r="K37" s="22"/>
      <c r="L37" s="33"/>
      <c r="M37" s="22"/>
      <c r="N37" s="46">
        <v>258333429.57</v>
      </c>
      <c r="O37" s="46"/>
      <c r="P37" s="37"/>
      <c r="Q37" s="22"/>
      <c r="R37" s="22"/>
      <c r="S37" s="38">
        <v>0.02</v>
      </c>
    </row>
    <row r="38" spans="1:19" s="8" customFormat="1" ht="15" customHeight="1">
      <c r="A38" s="45" t="s">
        <v>33</v>
      </c>
      <c r="B38" s="45"/>
      <c r="C38" s="45"/>
      <c r="D38" s="45"/>
      <c r="E38" s="45"/>
      <c r="F38" s="45"/>
      <c r="G38" s="45"/>
      <c r="H38" s="45"/>
      <c r="I38" s="37"/>
      <c r="J38" s="22"/>
      <c r="K38" s="22"/>
      <c r="L38" s="33"/>
      <c r="M38" s="22"/>
      <c r="N38" s="46">
        <v>245416758.09</v>
      </c>
      <c r="O38" s="46"/>
      <c r="P38" s="37"/>
      <c r="Q38" s="22"/>
      <c r="R38" s="22"/>
      <c r="S38" s="39">
        <v>0.019</v>
      </c>
    </row>
    <row r="39" spans="1:19" s="8" customFormat="1" ht="15" customHeight="1">
      <c r="A39" s="45" t="s">
        <v>34</v>
      </c>
      <c r="B39" s="45"/>
      <c r="C39" s="45"/>
      <c r="D39" s="45"/>
      <c r="E39" s="45"/>
      <c r="F39" s="45"/>
      <c r="G39" s="45"/>
      <c r="H39" s="45"/>
      <c r="I39" s="37"/>
      <c r="J39" s="22"/>
      <c r="K39" s="22"/>
      <c r="L39" s="33"/>
      <c r="M39" s="22"/>
      <c r="N39" s="46">
        <v>232500086.61</v>
      </c>
      <c r="O39" s="46"/>
      <c r="P39" s="37"/>
      <c r="Q39" s="22"/>
      <c r="R39" s="22"/>
      <c r="S39" s="39">
        <v>0.018</v>
      </c>
    </row>
    <row r="40" spans="1:19" s="18" customFormat="1" ht="12">
      <c r="A40" s="40" t="s">
        <v>42</v>
      </c>
      <c r="B40" s="40"/>
      <c r="C40" s="40"/>
      <c r="D40" s="40"/>
      <c r="E40" s="40"/>
      <c r="F40" s="40"/>
      <c r="G40" s="40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0" s="8" customFormat="1" ht="25.5" customHeight="1">
      <c r="A41" s="47" t="s">
        <v>35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15"/>
    </row>
    <row r="42" spans="1:19" s="8" customFormat="1" ht="25.5" customHeight="1">
      <c r="A42" s="47" t="s">
        <v>41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="5" customFormat="1" ht="3" customHeight="1" hidden="1"/>
    <row r="44" s="5" customFormat="1" ht="17.25" customHeight="1">
      <c r="A44" s="42" t="s">
        <v>36</v>
      </c>
    </row>
    <row r="45" s="5" customFormat="1" ht="11.25"/>
    <row r="46" s="5" customFormat="1" ht="11.25"/>
    <row r="47" spans="1:19" s="5" customFormat="1" ht="11.25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5" customFormat="1" ht="11.25">
      <c r="A48" s="44" t="s">
        <v>40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53" spans="1:19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</sheetData>
  <sheetProtection selectLockedCells="1" selectUnlockedCells="1"/>
  <mergeCells count="34">
    <mergeCell ref="A53:H53"/>
    <mergeCell ref="I53:O53"/>
    <mergeCell ref="P53:S53"/>
    <mergeCell ref="A4:S4"/>
    <mergeCell ref="A5:S5"/>
    <mergeCell ref="A7:S7"/>
    <mergeCell ref="A8:S8"/>
    <mergeCell ref="A9:S9"/>
    <mergeCell ref="A10:S10"/>
    <mergeCell ref="A12:E14"/>
    <mergeCell ref="F12:S12"/>
    <mergeCell ref="F13:R13"/>
    <mergeCell ref="S13:S14"/>
    <mergeCell ref="I32:O32"/>
    <mergeCell ref="P32:S32"/>
    <mergeCell ref="A32:H32"/>
    <mergeCell ref="K33:M33"/>
    <mergeCell ref="N33:O33"/>
    <mergeCell ref="A34:H34"/>
    <mergeCell ref="N34:O34"/>
    <mergeCell ref="A35:H35"/>
    <mergeCell ref="N35:O35"/>
    <mergeCell ref="A36:G36"/>
    <mergeCell ref="N36:O36"/>
    <mergeCell ref="A37:H37"/>
    <mergeCell ref="N37:O37"/>
    <mergeCell ref="A38:H38"/>
    <mergeCell ref="N38:O38"/>
    <mergeCell ref="A47:S47"/>
    <mergeCell ref="A48:S48"/>
    <mergeCell ref="A39:H39"/>
    <mergeCell ref="N39:O39"/>
    <mergeCell ref="A41:S41"/>
    <mergeCell ref="A42:S42"/>
  </mergeCells>
  <printOptions/>
  <pageMargins left="0.7875" right="1.1611111111111112" top="0.39375" bottom="0.39375" header="0.5118055555555555" footer="0.511805555555555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2018-09-24T17:35:44Z</cp:lastPrinted>
  <dcterms:modified xsi:type="dcterms:W3CDTF">2018-10-02T14:15:39Z</dcterms:modified>
  <cp:category/>
  <cp:version/>
  <cp:contentType/>
  <cp:contentStatus/>
</cp:coreProperties>
</file>