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1\TRANSPARÊNCIA\6 -  ORDEM CRONOLÓGICA DE PAGAMENTO\"/>
    </mc:Choice>
  </mc:AlternateContent>
  <bookViews>
    <workbookView xWindow="0" yWindow="0" windowWidth="24000" windowHeight="9735" tabRatio="500"/>
  </bookViews>
  <sheets>
    <sheet name="Plan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9" i="1" l="1"/>
  <c r="L83" i="1"/>
  <c r="L82" i="1"/>
  <c r="L80" i="1"/>
  <c r="L79" i="1"/>
  <c r="L72" i="1"/>
  <c r="L71" i="1"/>
  <c r="L70" i="1"/>
  <c r="L68" i="1"/>
  <c r="L67" i="1"/>
  <c r="L66" i="1"/>
  <c r="L65" i="1"/>
  <c r="L64" i="1"/>
  <c r="L63" i="1"/>
  <c r="L62" i="1"/>
  <c r="L61" i="1" l="1"/>
  <c r="L60" i="1"/>
  <c r="B34" i="1" l="1"/>
  <c r="L56" i="1" l="1"/>
  <c r="L32" i="1"/>
  <c r="L31" i="1"/>
  <c r="L55" i="1"/>
  <c r="L53" i="1"/>
  <c r="L52" i="1" l="1"/>
  <c r="L51" i="1"/>
  <c r="L47" i="1"/>
  <c r="L45" i="1"/>
  <c r="B85" i="1" l="1"/>
  <c r="B95" i="1" s="1"/>
  <c r="A95" i="1"/>
  <c r="A85" i="1"/>
  <c r="A34" i="1"/>
</calcChain>
</file>

<file path=xl/sharedStrings.xml><?xml version="1.0" encoding="utf-8"?>
<sst xmlns="http://schemas.openxmlformats.org/spreadsheetml/2006/main" count="643" uniqueCount="345">
  <si>
    <t>ORDEM CRONOLÓGICA DE PAGAMENTOS – PGJ/AM</t>
  </si>
  <si>
    <r>
      <rPr>
        <b/>
        <sz val="14"/>
        <color rgb="FF000000"/>
        <rFont val="Arial"/>
        <family val="2"/>
        <charset val="1"/>
      </rPr>
      <t>ORDEM CRONOLÓGICA DE PAGAMENTO DE FORNECIMENTO DE</t>
    </r>
    <r>
      <rPr>
        <b/>
        <sz val="14"/>
        <color rgb="FF2A6099"/>
        <rFont val="Arial"/>
        <family val="2"/>
        <charset val="1"/>
      </rPr>
      <t xml:space="preserve"> BENS</t>
    </r>
  </si>
  <si>
    <t>Mês</t>
  </si>
  <si>
    <t>N° Seq.</t>
  </si>
  <si>
    <t>CNPJ/CPF</t>
  </si>
  <si>
    <t xml:space="preserve">Empresa/ Nome </t>
  </si>
  <si>
    <t>Objeto</t>
  </si>
  <si>
    <t>Nota Fiscal</t>
  </si>
  <si>
    <t>Data de exigibilidade</t>
  </si>
  <si>
    <t>Data de pgto.</t>
  </si>
  <si>
    <t>Justificativa</t>
  </si>
  <si>
    <t>Valor pago</t>
  </si>
  <si>
    <t>SEI</t>
  </si>
  <si>
    <t>hiperlink para CT</t>
  </si>
  <si>
    <t>hiperlink para NF</t>
  </si>
  <si>
    <t xml:space="preserve">  Dta do atesto/liquidação</t>
  </si>
  <si>
    <t>O.B ou ( pgto não realizado)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</si>
  <si>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</si>
  <si>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</si>
  <si>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r>
      <rPr>
        <b/>
        <sz val="14"/>
        <color rgb="FF000000"/>
        <rFont val="Arial"/>
        <family val="2"/>
        <charset val="1"/>
      </rPr>
      <t xml:space="preserve">ORDEM CRONOLÓGICA DE PAGAMENTOS DE PRESTAÇÃO DE </t>
    </r>
    <r>
      <rPr>
        <b/>
        <sz val="14"/>
        <color rgb="FF2A6099"/>
        <rFont val="Arial"/>
        <family val="2"/>
        <charset val="1"/>
      </rPr>
      <t>SERVIÇOS</t>
    </r>
  </si>
  <si>
    <r>
      <rPr>
        <b/>
        <sz val="14"/>
        <color rgb="FF000000"/>
        <rFont val="Arial"/>
        <family val="2"/>
        <charset val="1"/>
      </rP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</si>
  <si>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</si>
  <si>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</si>
  <si>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</si>
  <si>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CPF/CNPJ</t>
  </si>
  <si>
    <t>Data da última atualização:</t>
  </si>
  <si>
    <t xml:space="preserve"> </t>
  </si>
  <si>
    <t>DEZEMBRO/2021</t>
  </si>
  <si>
    <t>DEZEMBRO</t>
  </si>
  <si>
    <t>08329433000105</t>
  </si>
  <si>
    <t xml:space="preserve"> GIBBOR BRASIL PUBLICIDADE E PROPAGANDA LTDA</t>
  </si>
  <si>
    <t>Liquidação da NE nº 2021NE0000919 - Ref. a serviço de publicação dos atos oficiais a PGJ/AM pela GIBBOR BRASIL PUBLICIDADE E PROPAGANDA LTDA, relativo a Outubro/2021, conf. contrato nº 011/2021/PGJ, NFSe nº 320/2021 e SEI nº 2021.019353.</t>
  </si>
  <si>
    <t>2021.019353</t>
  </si>
  <si>
    <t>-</t>
  </si>
  <si>
    <t>19877285000252</t>
  </si>
  <si>
    <t>LANLINK SOLUCOES E COMERCIALIZACAO EM INFORMATICA S/A</t>
  </si>
  <si>
    <t>Liquidação da NE n. 2020NE0001398 - Ref. Aquisição de licenças do MS Office 365 (em nuvem), migração e treinamentos a PGJ/AM pela LANLINK SOLUCOES E COMERCIALIZACAO EM INFORMATICA S/A, conf. CT nº 017/2020/PGJ, NF-e nº 5815/2021 e SEI nº 2021.020030.</t>
  </si>
  <si>
    <t>2021.020030</t>
  </si>
  <si>
    <t>76535764000143</t>
  </si>
  <si>
    <t>OI S.A.</t>
  </si>
  <si>
    <t>Liquidação da NE nº 2021NE0000897 - Referente a serviço de rede privada com tecnologia VPN IP/MPLS a PGJ/AM pela OI S.A., relativo a Outubro/2021, conforme contrato nº 018/2019/PGJ, Fatura nº 300039206321/2021 e SEI nº 2021.018671.</t>
  </si>
  <si>
    <t>300039206321</t>
  </si>
  <si>
    <t>2021.018671</t>
  </si>
  <si>
    <t>NL</t>
  </si>
  <si>
    <t>Liquidação da NE nº 2021NE0000897 - Referente a serviço de rede privada com tecnologia VPN IP/MPLS a PGJ/AM pela OI S.A., relativo a Setembro/2021, conforme contrato nº 018/2019/PGJ, Fatura nº 300039197104/2021 e SEI nº 2021.017679.</t>
  </si>
  <si>
    <t>2021.017679</t>
  </si>
  <si>
    <t>300039197104</t>
  </si>
  <si>
    <t>2658/2021</t>
  </si>
  <si>
    <t>2657/2021</t>
  </si>
  <si>
    <t>2648/2021</t>
  </si>
  <si>
    <t>2645/2021</t>
  </si>
  <si>
    <t>CONFECCOES DEMASI LTDA</t>
  </si>
  <si>
    <t>04646337000121</t>
  </si>
  <si>
    <t>Liquidação da NE n. 2021NE0001345 - Referente a aquisição de becas de gala e capa de Procurador de Justiça à PGJ/AM pela CONFECCOES DEMASI, conforme NFe nº 264/2021 e SEI nº 2021.020746.</t>
  </si>
  <si>
    <t>264/2021</t>
  </si>
  <si>
    <t>2659/2021</t>
  </si>
  <si>
    <t>2021.020746</t>
  </si>
  <si>
    <t>Liquidação da NE n. 2021NE0001545 - Referente a Serviço Telefônico Fixo Comutado - STFC à PGJ/AM pela OI S.A., relativo a novembro de 2021, conforme contrato nº 035/2018/PGJ, fatura nº 0300039208609 e SEI nº 2021.019780.</t>
  </si>
  <si>
    <t>300039208609</t>
  </si>
  <si>
    <t>2674/2021</t>
  </si>
  <si>
    <t>2021.019780</t>
  </si>
  <si>
    <t>Liquidação da NE n. 2021NE0001545 - Referente a Serviço Telefônico Fixo Comutado - STFC à PGJ/AM pela OI S.A., relativo a novembro de 2021, conforme contrato nº 035/2018/PGJ, fatura nº 0300039208610 e SEI nº 2021.019781.</t>
  </si>
  <si>
    <t>300039208610</t>
  </si>
  <si>
    <t>2675/2021</t>
  </si>
  <si>
    <t>CASA NOVA ENGENHARIA E CONSULTORIA LTDA  ME</t>
  </si>
  <si>
    <t>12715889000172</t>
  </si>
  <si>
    <t>Liquidação da NE n. 2021NE0000723 - Referente a serviço de manutenção da ETE à PGJ/AM pela CASA NOVA ENGENHARIA, relativo a novembro de 2021, conforme contrato nº 008/2021/PGJ, NFSe nº 457/2021 e SEI nº 2021.020560.</t>
  </si>
  <si>
    <t>457/2021</t>
  </si>
  <si>
    <t>2676/2021</t>
  </si>
  <si>
    <t>2021.019781</t>
  </si>
  <si>
    <t>2021.020560</t>
  </si>
  <si>
    <t>JACO AUGUSTO DA SILVA FERNANDES</t>
  </si>
  <si>
    <t>40466304000163</t>
  </si>
  <si>
    <t>Liquidação da NE n. 2021NE0001637 - Referente a Serviço de Manutenção Corretiva Emergencial de 01 (um) equipamento de inspeção com detecção de metais à PGJ/AM por JACO AUGUSTO DA SILVA FERNANDES, conforme NFSe nº 20/2021 e SEI nº 2021.020505.</t>
  </si>
  <si>
    <t>20/2021</t>
  </si>
  <si>
    <t>2680/2021</t>
  </si>
  <si>
    <t>2021.020505</t>
  </si>
  <si>
    <t>SIDI SERVIÇOS DE COMUNICAÇAO LTDA  ME</t>
  </si>
  <si>
    <t>26605545000115</t>
  </si>
  <si>
    <t>Liquidação da NE n. 2021NE0000149 - Ref. a serv. de acesso à internet através de link de dados à PGJ/AM pela SIDI SERVIÇOS DE COMUNICAÇÃO, relativo a outubro de 2021, conforme contrato nº 044/2018/PGJ, NFSe nº 5590/2021 e SEI nº 2021.019076.</t>
  </si>
  <si>
    <t>2021.019076</t>
  </si>
  <si>
    <t>5590/2021</t>
  </si>
  <si>
    <t>2681/2021</t>
  </si>
  <si>
    <t>FUNDO DE MODERNIZAÇÃO E REAPARELHAMENTO DO PODER JUDICIARIO ESTADUAL</t>
  </si>
  <si>
    <t>11/2021</t>
  </si>
  <si>
    <t>04301769000109</t>
  </si>
  <si>
    <t>Liquidação da NE n. 2021NE0000175 - Ref. cessão onerosa de espaços do TJ/AM a PGJ/AM pelo FUNDO DE MODERN. E REAPARELHAMENTO DO PODER JUD. ESTADUAL, rel. ao mês 11/2021, conf. Concessão nº 001/2021/PGJ, recibo 11/2021 e SEI nº 2021.020716.</t>
  </si>
  <si>
    <t>2021.020716</t>
  </si>
  <si>
    <t>2682/2021</t>
  </si>
  <si>
    <t>00604122000197</t>
  </si>
  <si>
    <t>TRIVALE ADMINISTRACAO LTDA</t>
  </si>
  <si>
    <t>Liquidação da NE nº 2021NE0001018 - Ref. aquisição de cartão magnéticos a PGJ/AM pela TRIVALE ADMINISTRAÇÃO LTDA, relativo a Novembro/2021, conf. contrato nº 015/2020/PGJ, NFSe nº 1779508/2021 e SEI nº 2021.020829.</t>
  </si>
  <si>
    <t>1779508</t>
  </si>
  <si>
    <t>2683/2021</t>
  </si>
  <si>
    <t>2021.020829</t>
  </si>
  <si>
    <t>34028316000375</t>
  </si>
  <si>
    <t>EMPRESA BRASILEIRA DE CORREIOS E TELEGRAFOS EBCT</t>
  </si>
  <si>
    <t>Liquidação da NE nº 2021NE0000070 - Referente a serviços postais a PGJ/AM pela EMPRESA BRASILEIRA DE CORREIOS E TELEGRAFOS EBCT, relativo a Outubro/2021, conforme contrato nº 043/2018/PGJ, Fatura nº 59085/2021 e SEI nº 2021.020479.</t>
  </si>
  <si>
    <t>2021.020479</t>
  </si>
  <si>
    <t>59085/2021</t>
  </si>
  <si>
    <t>2684/2022</t>
  </si>
  <si>
    <t>04407920000180</t>
  </si>
  <si>
    <t>PRODAM PROCESSAMENTO DE DADOS AMAZONAS SA</t>
  </si>
  <si>
    <t>Liquidação da NE nº 2021NE0000141 - Ref. a serv. de execução de sistema de RH a PGJ/AM pela PRODAM - Process. de dados Amazonas S.A, rel. a Outubro/2021, conf. contrato nº 003/2020/PGJ, NFSe nº 25106/2021 e SEI nº 2021.020836.</t>
  </si>
  <si>
    <t>25106/2021</t>
  </si>
  <si>
    <t>2021.020836</t>
  </si>
  <si>
    <t>2688/2021</t>
  </si>
  <si>
    <t>Liquidação da NE nº 2021NE0000141 - Ref. a serv. de execução de sistema de RH a PGJ/AM pela PRODAM - Process. de dados Amazonas S.A, rel. a Novembro/2021, conf. contrato nº 003/2020/PGJ, NFSe nº 25750/2021 e SEI nº 2021.020721.</t>
  </si>
  <si>
    <t>2021.020721</t>
  </si>
  <si>
    <t>25750/2021</t>
  </si>
  <si>
    <t>2689/2021</t>
  </si>
  <si>
    <t>Liquidação da NE nº 2021NE0000750 - Ref. serv. de execução de sistema AJURI a PGJ/AM pela PRODAM - Process. de dados Amazonas S.A, relativo a Novembro/2021, conforme contrato nº 012/2021/PGJ, NFSe nº 25752/2021 e SEI nº 2021.020727.</t>
  </si>
  <si>
    <t>2021.020727</t>
  </si>
  <si>
    <t>25752/2021</t>
  </si>
  <si>
    <t>2690/2021</t>
  </si>
  <si>
    <t>81838018115</t>
  </si>
  <si>
    <t>SAMUEL MENDES DA SILVA</t>
  </si>
  <si>
    <t>Liquidação da NE nº 2021NE0000289 - Ref. a locação de imóvel na comarca de Juruá a PGJ/AM por SAMUEL MENDES DA SILVA, relativo ao mês 11/2021, conforme contrato nº 004/2021/PGJ, recibo 11/2021 e SEI nº 2021.020641.</t>
  </si>
  <si>
    <t>2692/2021</t>
  </si>
  <si>
    <t>2021.020641</t>
  </si>
  <si>
    <t>08848656000170</t>
  </si>
  <si>
    <t xml:space="preserve">SERVICO AUTONOMO DE AGUA E ESGOTO DE IRANDUBA </t>
  </si>
  <si>
    <t>Liquidação da NE nº 2021NE0000608 - Ref. a forn. de água potável e coleta de esgoto a PGJ - Iranduba/AM pelo SERV. AUTONOMO DE AGUA E ESGOTO DE IRANDUBA, rel. a Ago, Set, Out/2021, conf. CT nº 007/2021/PGJ, Fatura nº 1187031/2021 e SEI nº 2021.020319</t>
  </si>
  <si>
    <t>2021.020319</t>
  </si>
  <si>
    <t>1187031</t>
  </si>
  <si>
    <t>2693/2021</t>
  </si>
  <si>
    <t>Liquidação da NE n. 2021NE0000723 - Referente a serviço de manutenção da ETE à PGJ/AM pela CASA NOVA ENGENHARIA, relativo a dezembro de 2021, conforme contrato nº 008/2021/PGJ, NFSe nº 503/2021 e SEI nº 2021.021043.</t>
  </si>
  <si>
    <t>503/2021</t>
  </si>
  <si>
    <t>2694/2021</t>
  </si>
  <si>
    <t>2021.021043</t>
  </si>
  <si>
    <t>320/2021</t>
  </si>
  <si>
    <t>5815/2021</t>
  </si>
  <si>
    <t>28407393215</t>
  </si>
  <si>
    <t>VERA NEIDE PINTO CAVALCANTE</t>
  </si>
  <si>
    <t>Liquidação da NE n. 2021NE0000632 - Referente a locação de imóvel da Promotoria de Justiça de Coari a PGJ/AM pela VERA NEIDE PINTO CAVALCANTE, relativo a novembro de 2021, conforme contrato nº 019/2018/PGJ, recibo nº 11/2021 e SEI nº 2021.020702.</t>
  </si>
  <si>
    <t>2021.020702</t>
  </si>
  <si>
    <t>2701/2021</t>
  </si>
  <si>
    <t>26854929000171</t>
  </si>
  <si>
    <t>DIDAQUE EMPREENDIMENTOS LTDA</t>
  </si>
  <si>
    <t>Liquidação da NE nº 2021NE0001117 - Ref. Aquisição de 2 Armários em aço, tombos 18383 e 18384, a PGJ - Coari/AM por DIDAQUE EMPREENDIMENTOS LTDA, conf. NF-e nº 395/2021 e SEI nº 2021.016064.</t>
  </si>
  <si>
    <t>2021.016064</t>
  </si>
  <si>
    <t>2702/2021</t>
  </si>
  <si>
    <t>395/2021</t>
  </si>
  <si>
    <t>Liquidação da NE nº 2021NE0001116 - Ref. Aquisição de 3 Armários em aço, tombos 18375 ao 18377, a Secretária dos Órgãos Colegiados por DIDAQUE EMPREENDIMENTOS LTDA, conf. NF-e nº 394/2021 e SEI nº 2021.016060.</t>
  </si>
  <si>
    <t>2021.016060</t>
  </si>
  <si>
    <t>394/2021</t>
  </si>
  <si>
    <t>Liquidação da NE nº 2021NE0001118 - Ref. Aquisição de 2 Armários em aço, tombos 18380 e 18381, a PGJ - Uricurituba/AM por DIDAQUE EMPREENDIMENTOS LTDA, conf. NF-e nº 396/2021 e SEI nº 2021.016063.</t>
  </si>
  <si>
    <t>396/2021</t>
  </si>
  <si>
    <t>2021.016063</t>
  </si>
  <si>
    <t>2704/2021</t>
  </si>
  <si>
    <t>2703/2021</t>
  </si>
  <si>
    <t>Liquidação da NE nº 2021NE0001115 - Ref. Aquisição de 1 Armário em aço, tombo 18378, a PGJ - Boa Vista dos Ramos/AM por DIDAQUE EMPREENDIMENTOS LTDA, conf. NF-e nº 397/2021 e SEI nº 2021.016069.</t>
  </si>
  <si>
    <t>2021.016069</t>
  </si>
  <si>
    <t xml:space="preserve"> 397/2021</t>
  </si>
  <si>
    <t>2705/2021</t>
  </si>
  <si>
    <t>Liquidação da NE nº 2021NE0001148 - Ref. Aquisição de 1 Armário em aço, tombo 18382, a PGJ/AM por DIDAQUE EMPREENDIMENTOS LTDA, conf. NF-e nº 399/2021 e SEI nº 2021.016074.</t>
  </si>
  <si>
    <t>2021.016074</t>
  </si>
  <si>
    <t>399/2021</t>
  </si>
  <si>
    <t>2706/2021</t>
  </si>
  <si>
    <t>Liquidação da NE nº 2021NE0001122 - Ref. Aquisição de 1 Armário em aço, tombo 18379, a PGJ/AM por DIDAQUE EMPREENDIMENTOS LTDA, conf. NF-e nº 398/2021 e SEI nº 2021.016067.</t>
  </si>
  <si>
    <t xml:space="preserve">398/2021 </t>
  </si>
  <si>
    <t>2021.016067</t>
  </si>
  <si>
    <t>2707/2021</t>
  </si>
  <si>
    <t>Liquidação da NE nº 2021NE0001282 - Ref. Aquisição de 1 Armário em aço, tombo 18595, a PJ - Boa Vista do Ramos/AM por DIDAQUE EMPREENDIMENTOS LTDA, conf. NF-e nº 423/2021 e SEI nº 2021.020922.</t>
  </si>
  <si>
    <t>423/2021</t>
  </si>
  <si>
    <t>2021.020922</t>
  </si>
  <si>
    <t>2708/2021</t>
  </si>
  <si>
    <t>Liquidação da NE nº 2021NE0001161 - Ref. Aquisição de 2 Armários em aço, tombos 18373 e 18374, a PJ - Rio Preto da Eva/AM por DIDAQUE EMPREENDIMENTOS LTDA, conf. NF-e nº 400/2021 e SEI nº 2021.020840.</t>
  </si>
  <si>
    <t>400/2021</t>
  </si>
  <si>
    <t>2021.020840</t>
  </si>
  <si>
    <t>2709/2021</t>
  </si>
  <si>
    <t>OCA SERVICOS DE PUBLICIDADE LTDA</t>
  </si>
  <si>
    <t>08573961000105</t>
  </si>
  <si>
    <t>Liquidação da NE nº 2021NE0001555 - Ref. Aquisição de 54 Barreiras de proteção 4mm 110 X 80 cm e 6 Barreiras de proteção 4mm 110 X 100 cm a PGJ/AM por OCA SERVICOS DE PUBLICIDADE LTDA, conf. NF-e nº 101/2021 e SEI nº 2021.020940.</t>
  </si>
  <si>
    <t>2021.020940</t>
  </si>
  <si>
    <t>101/2021</t>
  </si>
  <si>
    <t>2710/2021</t>
  </si>
  <si>
    <t>10855056000181</t>
  </si>
  <si>
    <t xml:space="preserve">ANDRE DE VASCONCELOS GITIRANA </t>
  </si>
  <si>
    <t>Liquidação da NE nº 2021NE0001618 - Referente aquisição de um frigobar, tombo 18578, para PGJ/AM por ANDRE DE VASCONCELOS GITIRANA, conforme PE Nº 4.029/2020, NF-e nº 1419/2021 e SEI nº 2021.020933.</t>
  </si>
  <si>
    <t xml:space="preserve">1419/2021 </t>
  </si>
  <si>
    <t>2711/2021</t>
  </si>
  <si>
    <t>2021.020933</t>
  </si>
  <si>
    <t>03146650215</t>
  </si>
  <si>
    <t>VANIAS BATISTA MENDONÇA</t>
  </si>
  <si>
    <t>Liquidação da NE n. 2021NE0000125 - Referente a locação de imóvel da UNAD Aleixo à PGJ/AM por VANIAS BATISTA MENDONÇA, relativo a novembro de 2021, conforme contrato nº 033/2019/PGJ, recibo nº 11/2021 e SEI nº 2021.020873.</t>
  </si>
  <si>
    <t>2021.020873</t>
  </si>
  <si>
    <t>2712/2021</t>
  </si>
  <si>
    <t>06539432000151</t>
  </si>
  <si>
    <t>S G R H SER DE GESTAO DE RECURSOS HUM E CONT LTDA</t>
  </si>
  <si>
    <t>Liquidação da NE n. 2021NE0001287 - Ref. a serv. de reforma de edificação para abrigar a PJ da Comarca de Novo Airão/AM, relat. ao período de 16/09/2021 a 15/10/2021, conf. contrato nº 020/2021/PGJ, NFSe nº 155/2021 e SEI nº 2021.018428.</t>
  </si>
  <si>
    <t>2021.018428</t>
  </si>
  <si>
    <t>155/2021</t>
  </si>
  <si>
    <t>2714/2021</t>
  </si>
  <si>
    <t>07244008000223</t>
  </si>
  <si>
    <t>EYES NWHERE SISTEMAS INTELIGENTES DE IMAGEM LTDA</t>
  </si>
  <si>
    <t>Liquidação da NE nº 2021NE0001023 - Ref. a serviço emergencial de proteção Anti-DDOS a PGJ/AM pela EYES NWHERE SISTEMAS INTELIGENTES DE IMAGEM LTDA, rel. a Novembro/2021, conf. contrato nº 003/2021/PGJ, NFSe nº 5693/2021 e SEI nº 2021.020647.</t>
  </si>
  <si>
    <t>2021.020647</t>
  </si>
  <si>
    <t>5693/2021</t>
  </si>
  <si>
    <t>2722/2021</t>
  </si>
  <si>
    <t>Liquidação da NE nº 2021NE0000147 - Ref. a serv. de conectividade ponto a ponto em fibra óptica a PGJ/AM pela EYES NWHERE SISTEMAS INTELIGENTES DE IMAGEM LTDA, rel. a Novembro/2021, conf. CT nº 001/2021/PGJ, NFSe nº 5692/2021 e SEI nº 2021.020648.</t>
  </si>
  <si>
    <t>2021.020648</t>
  </si>
  <si>
    <t>5692/2021</t>
  </si>
  <si>
    <t>2723/2021</t>
  </si>
  <si>
    <t>07273545000110</t>
  </si>
  <si>
    <t>DAHORA PUBLICIADE, SERVIÇOS GRAFICOS E EVENTOS EIRELI</t>
  </si>
  <si>
    <t>Liquidação da NE n. 2021NE0001141 - Ref. Aquisição de Placas de Mesa a PGJ/AM por DAHORA PUBLICIADE, SERVIÇOS GRAFICOS E EVENTOS EIRELI, conf. NF-e nº 7/2021 e SEI nº 2021.021086.</t>
  </si>
  <si>
    <t>2021.021086</t>
  </si>
  <si>
    <t>007/2021</t>
  </si>
  <si>
    <t>2724/2021</t>
  </si>
  <si>
    <t>38060757000143</t>
  </si>
  <si>
    <t>MOTORADIO TELECOMUNICAÇÕES LTDA</t>
  </si>
  <si>
    <t>Liquidação da NE nº 2021NE0001541 - Ref. Aquisição de 27 equipamentos de radiocomunicação, tombos 18581 ao 18619, a PGJ/AM por MOTORADIO TELECOMUNICAÇÕES LTDA, conf. NF-e nº 509/2021 e SEI nº 2021.020744.</t>
  </si>
  <si>
    <t>2021.020744</t>
  </si>
  <si>
    <t xml:space="preserve"> 509/2021</t>
  </si>
  <si>
    <t>2725/2021</t>
  </si>
  <si>
    <t>02341467000120</t>
  </si>
  <si>
    <t>AMAZONAS ENERGIA S/A</t>
  </si>
  <si>
    <t>Liquidação da NE nº 2021NE0000795 - Referente a fornecimento de energia elétrica a PGJ/AM pela AMAZONAS DISTRIBUIDORA DE ENERGIA S/A, relativo a Novembro/2021, conforme contrato nº 010/2021/PGJ, Fatura nº 52334433/2021 e SEI nº 2021.021186.</t>
  </si>
  <si>
    <t xml:space="preserve"> 2021.021186</t>
  </si>
  <si>
    <t xml:space="preserve">52334433/2021 </t>
  </si>
  <si>
    <t>2726/2021</t>
  </si>
  <si>
    <r>
      <t xml:space="preserve"> </t>
    </r>
    <r>
      <rPr>
        <sz val="11"/>
        <rFont val="Calibri"/>
        <family val="2"/>
      </rPr>
      <t>13/12/2021</t>
    </r>
  </si>
  <si>
    <r>
      <t xml:space="preserve"> </t>
    </r>
    <r>
      <rPr>
        <sz val="11"/>
        <rFont val="Calibri"/>
        <family val="2"/>
      </rPr>
      <t>10/12/2021</t>
    </r>
  </si>
  <si>
    <t xml:space="preserve">10602740000151 </t>
  </si>
  <si>
    <t>ELEVADORES BRASIL LTDA - EPP</t>
  </si>
  <si>
    <t>Liquidação da NE nº 2021NE0000146 - Ref. a serv. de manutenção preventiva e corretiva de elevadores a PGJ/AM pela ELEVADORES BRASIL LTDA - EPP, rel. a Novembro/2021, conf. contrato nº 004/2018/PGJ, NFSe nº 3666/2021 e SEI nº 2021.021175.</t>
  </si>
  <si>
    <t>3666/2021</t>
  </si>
  <si>
    <t>2790/2021</t>
  </si>
  <si>
    <t>2021.021175</t>
  </si>
  <si>
    <t xml:space="preserve">05885398000104 </t>
  </si>
  <si>
    <t>MAPROTEM MANAUS VIG. E PROTEÇAO ELET. MONITORADA LTDA</t>
  </si>
  <si>
    <t>2021.015071</t>
  </si>
  <si>
    <t>Liquidação da NE nº 2021NE0000445 - Ref. a serv. de manutenção preventiva e/ou corretiva a PGJ/AM pela MAPROTEM EIRELI - EPP, relativo a Novembro/2021, conforme contrato nº 006/2021/PGJ, NFSe nº 5263/2021 e SEI nº 2021.021251.</t>
  </si>
  <si>
    <t>5263/2021</t>
  </si>
  <si>
    <t>2793/2021</t>
  </si>
  <si>
    <t xml:space="preserve">82845322000104 </t>
  </si>
  <si>
    <t>SOFTPLAN PLANEJAMENTO E SISTEMAS LTDA</t>
  </si>
  <si>
    <t>Liquidação da NE nº 2021NE0001728 - Referente a serviço sobre a infraestrutura a PGJ/AM pela SOFTPLAN LTDA, relativo a Outubro/2021, conforme contrato nº 019/2021/PGJ, NFSe nº 408017/2021 e SEI nº 2021.021169.</t>
  </si>
  <si>
    <t>2021.021169</t>
  </si>
  <si>
    <t>408017/2021</t>
  </si>
  <si>
    <t>2794/2021</t>
  </si>
  <si>
    <t>Liquidação da NE nº 2021NE0001728 - Referente a serviço sobre a infraestrutura a PGJ/AM pela SOFTPLAN LTDA, relativo ao período de 12/09/2021 a 30/09/2021, conforme contrato nº 019/2021/PGJ, NFSe nº 407687/2021 e SEI nº 2021.020544.</t>
  </si>
  <si>
    <t>407687/2021</t>
  </si>
  <si>
    <t>2021.020544</t>
  </si>
  <si>
    <t>2796/2021</t>
  </si>
  <si>
    <t>Liquidação da NE nº 2021NE0001727 - Referente a serviço de suporte de primeiro nível a PGJ/AM pela SOFTPLAN LTDA, relativo ao período de 12/09/2021 a 30/09/2021, conforme contrato nº 019/2021/PGJ, NFSe nº 407689/2021 e SEI nº 2021.020546.</t>
  </si>
  <si>
    <t>2021.020546</t>
  </si>
  <si>
    <t>407689/2021</t>
  </si>
  <si>
    <t>2799/2021</t>
  </si>
  <si>
    <t xml:space="preserve">05206385000676 </t>
  </si>
  <si>
    <t>HUGHES TELECOMUNICACOES DO BRASIL LTDA</t>
  </si>
  <si>
    <t>Liquidação da NE n. 2021NE0000313 - Referente a serviço de comunicação nacional à PGJ/AM pela HUGHES TELECOMUNICACOES DO BRASIL, relativo a outubro de 2021, conforme contrato nº 031/2016/PGJ, NF nº 163/2021 e SEI nº 2021.019582.</t>
  </si>
  <si>
    <t>2021.019582</t>
  </si>
  <si>
    <t>163/2021</t>
  </si>
  <si>
    <t>2802/2021</t>
  </si>
  <si>
    <t>Liquidação da NE n. 2021NE0000314 - Referente a serviço de locação de equipamentos à PGJ/AM pela HUGHES TELECOMUNICACOES DO BRASIL, relativo a outubro de 2021, conforme contrato nº 031/2016/PGJ, fatura nº 153/2021 e SEI nº 2021.019582.</t>
  </si>
  <si>
    <t>153/2021</t>
  </si>
  <si>
    <t>2803/2021</t>
  </si>
  <si>
    <t>VILA DA BARRA COM E REP E SERV DE DEDETIZACAO LTDA</t>
  </si>
  <si>
    <t>Liquidação da NE nº 2021NE0000609 - Referente a serviço de controle de pragas a PGJ/AM pela VILA DA BARRA COM E REP E SERV DE DEDETIZACAO LTDA, relativo a Outubro/2021, conforme contrato nº 020/2018/PGJ, NFSe nº 1756/2021 e SEI nº 2021.021438.</t>
  </si>
  <si>
    <t>00492578000102</t>
  </si>
  <si>
    <t>1756/2021</t>
  </si>
  <si>
    <t>2021.021438</t>
  </si>
  <si>
    <t>Liquidação da NE nº 2021NE0000609 - Referente a serviço de controle de pragas a PGJ/AM pela VILA DA BARRA COM E REP E SERV DE DEDETIZACAO LTDA, relativo a Novembro/2021, conforme contrato nº 020/2018/PGJ, NFSe nº 1757/2021 e SEI nº 2021.021438.</t>
  </si>
  <si>
    <t>1757/2021</t>
  </si>
  <si>
    <t xml:space="preserve">12891300000197 </t>
  </si>
  <si>
    <t>JF TECNOLOGIA LTDA -ME</t>
  </si>
  <si>
    <t>Liquidação da NE nº 2021NE0000628 - Ref. a serviço de limpeza e conservação, copa, garçom, manutenção predial a PGJ/AM pela JF TECNOLOGIA LTDA-ME, rel. a Outubro/2021, conforme contrato nº 010/2020/PGJ, NFSe nº 3110/2021 e SEI nº 2021.018813.</t>
  </si>
  <si>
    <t>2021.018813</t>
  </si>
  <si>
    <t>3110/2021</t>
  </si>
  <si>
    <t>Liquidação da NE nº 2021NE0000286 - Referente a serviço de sustentação a PGJ/AM pela SOFTPLAN LTDA, relativo a Julho/2021, conforme contrato nº 006/2019/PGJ, NFSe nº 388422/2021 e SEI nº 2021.015400.</t>
  </si>
  <si>
    <t>2021.015400</t>
  </si>
  <si>
    <t>388422/2021</t>
  </si>
  <si>
    <t>Liquidação da NE nº 2021NE0001727 - Ref. a serviço de garantia de evolução tecnológica e funcional a PGJ/AM pela SOFTPLAN LTDA, relativo a Outubro/2021, conforme contrato nº 019/2021/PGJ, NFSe nº 407686/2021 e SEI nº 2021.020541.</t>
  </si>
  <si>
    <t>2021.020541</t>
  </si>
  <si>
    <t>407686/2021</t>
  </si>
  <si>
    <t>Liquidação da NE nº 2021NE0001164 - Ref. Aquisição de material de comunicação visual para a conscientização de ações de combate à COVID-19 a PGJ/AM por ORBITY COMÉRCIO DE MATERIAL PUBLICITÁRIO LTDA - EPP, conf. NF-e nº 18/2021 e SEI nº 2021.021268.</t>
  </si>
  <si>
    <t>2021.021268</t>
  </si>
  <si>
    <t>Liquidação da NE nº 2021NE0001727 - Ref. a serviço de garantia de evolução tecnológica e funcional a PGJ/AM pela SOFTPLAN LTDA, relativo a 12/09/2021 a 30/09/2021, conforme contrato nº 019/2021/PGJ, NFSe nº 407688/2021 e SEI nº 2021.020542.</t>
  </si>
  <si>
    <t>2021.020542</t>
  </si>
  <si>
    <t>407688/2021</t>
  </si>
  <si>
    <t xml:space="preserve">14711258000100 </t>
  </si>
  <si>
    <t>ORBITY COMÉRCIO DE MATERIAL PUBLICITÁRIO LTDA - EPP</t>
  </si>
  <si>
    <t>18/2021</t>
  </si>
  <si>
    <t xml:space="preserve">08329433000105 </t>
  </si>
  <si>
    <t>GIBBOR BRASIL PUBLICIDADE E PROPAGANDA LTDA</t>
  </si>
  <si>
    <t>Liquidação da NE nº 2021NE0000919 - Ref. a serviço de publicação dos atos oficiais a PGJ/AM pela GIBBOR BRASIL PUBLICIDADE E PROPAGANDA LTDA, relativo a Novembro/2021, conf. contrato nº 011/2021/PGJ, NFSe nº 501/2021 e SEI nº 2021.021152.</t>
  </si>
  <si>
    <t>501/2021</t>
  </si>
  <si>
    <t>2021.021152</t>
  </si>
  <si>
    <t xml:space="preserve">32089185000149 </t>
  </si>
  <si>
    <t>SOUZA E FRAGATA SERVICOS DE REFORMAS, MANUTENCAO, LIMPEZA E CONSERVACAO PREDIAL LTDA</t>
  </si>
  <si>
    <t xml:space="preserve">Liquidação da NE nº 2021NE0000943 - Ref. a fornecimento e distribuição de água mineral potável a PGJ/AM pela SOUZA E FRAGATA SERV. DE REF., MANUT., LIMPEZA E CONS. LTDA, rel. a Novembro/2021, conf. CT nº 015/2021/PGJ, NF nº 20 e SEI nº 2021.021543. </t>
  </si>
  <si>
    <t>2021.021543</t>
  </si>
  <si>
    <t xml:space="preserve">04406195000125 </t>
  </si>
  <si>
    <t>COSAMA COMPANHIA DE SANEAMENTO DO AMAZONAS</t>
  </si>
  <si>
    <t>Liquidação da NE nº 2021NE0000142 - Ref. a fornecimento de água potável a PGJ - Tabatinga/AM pela COSAMA COMPANHIA DE SANEAMENTO DO AMAZONAS, rel. a Novembro/2021, conf. CT  nº 004/2021/PGJ, Fatura nº 049431120218/2021 e SEI nº 2021.021731.</t>
  </si>
  <si>
    <t>2021.021731</t>
  </si>
  <si>
    <t>049431120218</t>
  </si>
  <si>
    <t>Liquidação da NE nº 2021NE0000142 - Ref. a fornecimento de água potável a PGJ - Carauari/AM pela COSAMA COMPANHIA DE SANEAMENTO DO AMAZONAS, rel. a Novembro/2021, conf. CT  nº 004/2021/PGJ, Fatura nº 172461120211/2021 e SEI nº 2021.021731.</t>
  </si>
  <si>
    <t>172461120211</t>
  </si>
  <si>
    <t>Liquidação da NE nº 2021NE0000142 - Ref. a fornecimento de água potável a PGJ - Autazes/AM pela COSAMA COMPANHIA DE SANEAMENTO DO AMAZONAS, rel. a Novembro/2021, conf. CT  nº 004/2021/PGJ, Fatura nº 220981120219/2021 e SEI nº 2021.021731.</t>
  </si>
  <si>
    <t>220981120219</t>
  </si>
  <si>
    <t>Liquidação da NE nº 2021NE0000142 - Ref. a fornecimento de água potável a PGJ - Codajas/AM pela COSAMA COMPANHIA DE SANEAMENTO DO AMAZONAS, rel. a Novembro/2021, conf. CT  nº 004/2021/PGJ, Fatura nº 284871120218/2021 e SEI nº 2021.021731.</t>
  </si>
  <si>
    <t>284871120218</t>
  </si>
  <si>
    <t>Liquidação da NE nº 2021NE0000129 - Referente a fornecimento de energia elétrica a PGJ/AM pela AMAZONAS DISTRIBUIDORA DE ENERGIA S/A, relativo a Novembro/2021, conforme contrato nº 002/2019/PGJ, Fatura Agrupada nº 86993711/2021 e SEI nº 2021.021199.</t>
  </si>
  <si>
    <t>2021.021199</t>
  </si>
  <si>
    <t>86993711/2021</t>
  </si>
  <si>
    <t>G REFRIGERAÇAO COM E SERV DE REFRIGERAÇAO LTDA  ME</t>
  </si>
  <si>
    <t>02037069000115</t>
  </si>
  <si>
    <t>Liquidação da NE n. 2021NE0000467 - Referente a prestação de serviços de manutenção em equipamentos de refrigeração à PGJ/AM pela G REFRIGERAÇAO, relativo a novembro de 2021, conforme contrato nº 010/2017/PGJ, NFSe nº 1936/2021 e SEI nº 2021.020656.</t>
  </si>
  <si>
    <t>2021.020656</t>
  </si>
  <si>
    <t>1936/2021</t>
  </si>
  <si>
    <t xml:space="preserve">08584308000133 </t>
  </si>
  <si>
    <t>ECOSEGM E CONSULTORIA AMBIENTAL LTDA ME</t>
  </si>
  <si>
    <t>Liquidação da NE nº 2021NE0000418 - Referente a serviço de analise laboratoriais a PGJ/AM pela ECOSEGME CONSULTORIA AMBIENTAL LTDA ME, relativo a Novembro/2021, conforme contrato nº 003/2020/PGJ, NFSe nº 2506/2021 e SEI nº 2021.021567.</t>
  </si>
  <si>
    <t>2021.021567</t>
  </si>
  <si>
    <t xml:space="preserve"> 2506/2021</t>
  </si>
  <si>
    <t xml:space="preserve">09015414000169 </t>
  </si>
  <si>
    <t>EBA OFFICE COMERCIO DE MAQUINAS PARA ESCRITORIO LTDA - ME</t>
  </si>
  <si>
    <t>Liquidação da NE n. 2021NE0001667 - Referente a fornecimento de 1 (uma) fragmentadora de papel, tombo nº 18633, para a Secretaria Geral pela EBA OFFICE LTDA, conforme PE Nº 4.001/2021-CPL/MP/PGJ, NFe nº 4136/2021 e SEI nº 2021.021581.</t>
  </si>
  <si>
    <t>4136/2021</t>
  </si>
  <si>
    <t>2021.021581</t>
  </si>
  <si>
    <t>Liquidação da NE nº 2021NE0000305 - Referente a fornecimento de energia elétrica a PGJ/AM pela AMAZONAS DISTRIBUIDORA DE ENERGIA S/A, relativo a Novembro/2021, conforme contrato nº 005/2021/PGJ, Fatura Agrupada nº 00867462/2021 e SEI nº 2021.021477.</t>
  </si>
  <si>
    <t>00867462/2021</t>
  </si>
  <si>
    <t>2021.021477</t>
  </si>
  <si>
    <t>Liquidação da NE n. 2021NE0000418 - Referente a serviços de análises laboratoriais à PGJ/AM pela ECOSEGME CONSULTORIA AMBIENTAL, relativo a outubro de 2021, conforme contrato nº 003/2020/PGJ, NFSe nº 2523/2021 e SEI nº 2021.021566.</t>
  </si>
  <si>
    <t>2021.021566</t>
  </si>
  <si>
    <t>2523/2021</t>
  </si>
  <si>
    <t xml:space="preserve">24862993000179 </t>
  </si>
  <si>
    <t>LILIAN DE SA NUNES</t>
  </si>
  <si>
    <t>Liquidação da NE nº 2021NE0001647 - Ref. Aquisição de 1 (um) Fogão 4B Esmaltec Jade BR, tombo 18630, a PGJ/AM por LILIAN DE SA NUNES, conf. NF-e nº 39/2021 e SEI nº 2021.021542.</t>
  </si>
  <si>
    <t xml:space="preserve"> 2021.021542</t>
  </si>
  <si>
    <t>39/2021</t>
  </si>
  <si>
    <t xml:space="preserve">23032014000192 </t>
  </si>
  <si>
    <t>T N NETO EIRELI</t>
  </si>
  <si>
    <t>Liquidação da NE n. 2021NE0000911 - Ref. a fornecimento de peças aos veículos da PGJ/AM por T N Neto EIRELI, relativo a novembro de 2021, conforme contrato nº 024/2018/PGJ, NFe nº 7867/2021 e SEI nº 2021.021301.</t>
  </si>
  <si>
    <t>2021.021301</t>
  </si>
  <si>
    <t>7867/2021</t>
  </si>
  <si>
    <t>Liquidação da NE n. 2021NE0000910 - Ref. a serviço de manutenção preventiva e corretiva dos veículos à PGJ/AM por T N Neto EIRELI, relativo a novembro de 2021, conforme contrato nº 024/2018/PGJ, NFSe nº 1778/2021 e SEI nº 2021.021301.</t>
  </si>
  <si>
    <t>1778/2021</t>
  </si>
  <si>
    <t>OK</t>
  </si>
  <si>
    <t>Justificamos o pagamento tardio da NL 2680/2021, devido à inconsistência no pagamento em data anterior, com o intuito de assegurar a integridade do patrimônio público ou para manter o funcionamento das atividades finalísticas deste órgão.</t>
  </si>
  <si>
    <t>Justificamos o pagamento tardio da NL 2682/2021,  devido à inconsistência no pagamento em data anterior,  com o intuito de assegurar a integridade do patrimônio público ou para manter o funcionamento das atividades finalísticas deste órgão.</t>
  </si>
  <si>
    <t>Justificamos o pagamento tardio da NL 2725/2021, devido à inconsistência no pagamento em data anterior, com o intuito de assegurar a integridade do patrimônio público ou para manter o funcionamento das atividades finalísticas deste órgão.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</si>
</sst>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d/m/yyyy"/>
    <numFmt numFmtId="167" formatCode="[$-416]d/m/yyyy"/>
    <numFmt numFmtId="168" formatCode="_-* #,##0.00_-;\-* #,##0.00_-;_-* \-??_-;_-@_-"/>
  </numFmts>
  <fonts count="31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b/>
      <sz val="11"/>
      <color rgb="FF1F497D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b/>
      <sz val="14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800000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168" fontId="27" fillId="0" borderId="0" applyBorder="0" applyProtection="0"/>
    <xf numFmtId="164" fontId="27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7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19" fillId="0" borderId="0" xfId="20" applyFont="1"/>
    <xf numFmtId="0" fontId="21" fillId="0" borderId="0" xfId="20" applyFont="1"/>
    <xf numFmtId="0" fontId="22" fillId="0" borderId="0" xfId="20" applyFont="1"/>
    <xf numFmtId="0" fontId="7" fillId="0" borderId="0" xfId="20"/>
    <xf numFmtId="0" fontId="23" fillId="9" borderId="2" xfId="20" applyFont="1" applyFill="1" applyBorder="1" applyAlignment="1">
      <alignment horizontal="center" vertical="center" wrapText="1"/>
    </xf>
    <xf numFmtId="0" fontId="23" fillId="9" borderId="2" xfId="20" applyFont="1" applyFill="1" applyBorder="1" applyAlignment="1">
      <alignment horizontal="center" vertical="center"/>
    </xf>
    <xf numFmtId="0" fontId="23" fillId="9" borderId="3" xfId="20" applyFont="1" applyFill="1" applyBorder="1" applyAlignment="1">
      <alignment horizontal="center" vertical="center"/>
    </xf>
    <xf numFmtId="0" fontId="0" fillId="0" borderId="2" xfId="0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4" fontId="0" fillId="0" borderId="2" xfId="2" applyFont="1" applyBorder="1" applyAlignment="1" applyProtection="1">
      <alignment vertical="center"/>
    </xf>
    <xf numFmtId="1" fontId="0" fillId="0" borderId="2" xfId="0" applyNumberFormat="1" applyBorder="1" applyAlignment="1">
      <alignment vertical="center"/>
    </xf>
    <xf numFmtId="49" fontId="0" fillId="0" borderId="2" xfId="1" applyNumberFormat="1" applyFont="1" applyBorder="1" applyProtection="1"/>
    <xf numFmtId="49" fontId="0" fillId="0" borderId="0" xfId="1" applyNumberFormat="1" applyFont="1" applyBorder="1" applyProtection="1"/>
    <xf numFmtId="0" fontId="26" fillId="9" borderId="2" xfId="20" applyFont="1" applyFill="1" applyBorder="1" applyAlignment="1">
      <alignment horizontal="center" vertical="center" wrapText="1"/>
    </xf>
    <xf numFmtId="0" fontId="26" fillId="9" borderId="2" xfId="2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1" applyNumberFormat="1" applyFont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/>
    <xf numFmtId="164" fontId="27" fillId="0" borderId="2" xfId="2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1" fillId="0" borderId="0" xfId="2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20" applyFont="1" applyFill="1" applyAlignment="1">
      <alignment horizontal="left"/>
    </xf>
    <xf numFmtId="0" fontId="17" fillId="0" borderId="0" xfId="20" applyFont="1" applyFill="1" applyAlignment="1">
      <alignment horizontal="left"/>
    </xf>
    <xf numFmtId="0" fontId="17" fillId="0" borderId="0" xfId="20" applyFont="1" applyFill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66" fontId="0" fillId="0" borderId="2" xfId="0" applyNumberFormat="1" applyFon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4" fontId="0" fillId="0" borderId="2" xfId="2" applyFont="1" applyFill="1" applyBorder="1" applyAlignment="1" applyProtection="1">
      <alignment vertical="center"/>
    </xf>
    <xf numFmtId="1" fontId="0" fillId="0" borderId="0" xfId="0" applyNumberFormat="1" applyBorder="1" applyAlignment="1">
      <alignment vertical="center"/>
    </xf>
    <xf numFmtId="17" fontId="0" fillId="0" borderId="2" xfId="0" applyNumberFormat="1" applyFont="1" applyBorder="1" applyAlignment="1">
      <alignment horizontal="center" vertical="center"/>
    </xf>
    <xf numFmtId="166" fontId="28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164" fontId="28" fillId="0" borderId="2" xfId="2" applyFont="1" applyBorder="1" applyAlignment="1" applyProtection="1">
      <alignment vertical="center"/>
    </xf>
    <xf numFmtId="0" fontId="0" fillId="0" borderId="0" xfId="0" applyFill="1"/>
    <xf numFmtId="1" fontId="0" fillId="0" borderId="0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17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49" fontId="0" fillId="0" borderId="2" xfId="1" applyNumberFormat="1" applyFont="1" applyFill="1" applyBorder="1" applyAlignment="1" applyProtection="1">
      <alignment horizontal="center" vertical="center"/>
    </xf>
    <xf numFmtId="164" fontId="28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49" fontId="16" fillId="0" borderId="0" xfId="20" applyNumberFormat="1" applyFont="1" applyBorder="1" applyAlignment="1">
      <alignment horizontal="right" vertical="center"/>
    </xf>
    <xf numFmtId="0" fontId="17" fillId="0" borderId="0" xfId="20" applyFont="1" applyFill="1" applyBorder="1" applyAlignment="1">
      <alignment horizontal="left"/>
    </xf>
    <xf numFmtId="0" fontId="19" fillId="0" borderId="4" xfId="2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</cellXfs>
  <cellStyles count="27">
    <cellStyle name="Accent 1 5" xfId="3"/>
    <cellStyle name="Accent 2 6" xfId="4"/>
    <cellStyle name="Accent 3 7" xfId="5"/>
    <cellStyle name="Accent 4" xfId="6"/>
    <cellStyle name="Bad 8" xfId="7"/>
    <cellStyle name="Error 9" xfId="8"/>
    <cellStyle name="Error 9 2" xfId="9"/>
    <cellStyle name="Footnote 10" xfId="10"/>
    <cellStyle name="Good 11" xfId="11"/>
    <cellStyle name="Graphics" xfId="12"/>
    <cellStyle name="Heading (user) 12" xfId="13"/>
    <cellStyle name="Heading 1 13" xfId="14"/>
    <cellStyle name="Heading 2 14" xfId="15"/>
    <cellStyle name="Heading1" xfId="16"/>
    <cellStyle name="Hyperlink 15" xfId="17"/>
    <cellStyle name="Moeda" xfId="2" builtinId="4"/>
    <cellStyle name="Moeda 2" xfId="18"/>
    <cellStyle name="Neutral 16" xfId="19"/>
    <cellStyle name="Normal" xfId="0" builtinId="0"/>
    <cellStyle name="Normal 2" xfId="20"/>
    <cellStyle name="Note 17" xfId="21"/>
    <cellStyle name="Result" xfId="22"/>
    <cellStyle name="Result2" xfId="23"/>
    <cellStyle name="Status 18" xfId="24"/>
    <cellStyle name="Text 19" xfId="25"/>
    <cellStyle name="Vírgula" xfId="1" builtinId="3"/>
    <cellStyle name="Warning 20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1077480</xdr:colOff>
      <xdr:row>0</xdr:row>
      <xdr:rowOff>1044720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093480" cy="1044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O101"/>
  <sheetViews>
    <sheetView tabSelected="1" topLeftCell="A26" zoomScale="70" zoomScaleNormal="70" workbookViewId="0">
      <selection activeCell="J19" sqref="J19"/>
    </sheetView>
  </sheetViews>
  <sheetFormatPr defaultRowHeight="18.75"/>
  <cols>
    <col min="1" max="1" width="28.5703125" customWidth="1"/>
    <col min="2" max="2" width="16" customWidth="1"/>
    <col min="3" max="3" width="33.5703125" hidden="1" customWidth="1"/>
    <col min="4" max="4" width="33.5703125" style="39" customWidth="1"/>
    <col min="5" max="5" width="45.28515625" customWidth="1"/>
    <col min="6" max="6" width="29.5703125" customWidth="1"/>
    <col min="7" max="7" width="16.28515625" style="1" customWidth="1"/>
    <col min="8" max="8" width="16.28515625" style="1" hidden="1" customWidth="1"/>
    <col min="9" max="9" width="24.5703125" style="1" customWidth="1"/>
    <col min="10" max="10" width="25.5703125" style="39" customWidth="1"/>
    <col min="11" max="11" width="26.42578125" customWidth="1"/>
    <col min="12" max="12" width="23.28515625" customWidth="1"/>
    <col min="13" max="13" width="19" customWidth="1"/>
    <col min="14" max="14" width="8.7109375" style="84" customWidth="1"/>
    <col min="15" max="1027" width="8.7109375" customWidth="1"/>
  </cols>
  <sheetData>
    <row r="1" spans="1:15" ht="82.5" customHeight="1"/>
    <row r="2" spans="1:15" ht="18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0.25">
      <c r="A3" s="81" t="s">
        <v>0</v>
      </c>
      <c r="B3" s="81"/>
      <c r="C3" s="81"/>
      <c r="D3" s="81"/>
      <c r="E3" s="81"/>
      <c r="F3" s="81"/>
    </row>
    <row r="4" spans="1:15" ht="20.25">
      <c r="A4" s="53"/>
      <c r="B4" s="53"/>
      <c r="C4" s="53"/>
      <c r="D4" s="54"/>
      <c r="E4" s="52"/>
      <c r="F4" s="53"/>
    </row>
    <row r="5" spans="1:15">
      <c r="A5" s="2" t="s">
        <v>1</v>
      </c>
      <c r="B5" s="3"/>
      <c r="C5" s="3"/>
      <c r="D5" s="45"/>
      <c r="E5" s="4"/>
      <c r="F5" s="5"/>
    </row>
    <row r="6" spans="1:15" ht="31.5" customHeight="1">
      <c r="A6" s="6" t="s">
        <v>2</v>
      </c>
      <c r="B6" s="6" t="s">
        <v>3</v>
      </c>
      <c r="C6" s="7" t="s">
        <v>4</v>
      </c>
      <c r="D6" s="7" t="s">
        <v>24</v>
      </c>
      <c r="E6" s="7" t="s">
        <v>5</v>
      </c>
      <c r="F6" s="7" t="s">
        <v>6</v>
      </c>
      <c r="G6" s="6" t="s">
        <v>7</v>
      </c>
      <c r="H6" s="6" t="s">
        <v>43</v>
      </c>
      <c r="I6" s="6" t="s">
        <v>8</v>
      </c>
      <c r="J6" s="7" t="s">
        <v>9</v>
      </c>
      <c r="K6" s="7" t="s">
        <v>10</v>
      </c>
      <c r="L6" s="8" t="s">
        <v>11</v>
      </c>
      <c r="M6" s="7" t="s">
        <v>12</v>
      </c>
    </row>
    <row r="7" spans="1:15" ht="127.5" customHeight="1">
      <c r="A7" s="12" t="s">
        <v>28</v>
      </c>
      <c r="B7" s="13">
        <v>1</v>
      </c>
      <c r="C7" s="20"/>
      <c r="D7" s="25" t="s">
        <v>52</v>
      </c>
      <c r="E7" s="16" t="s">
        <v>51</v>
      </c>
      <c r="F7" s="16" t="s">
        <v>53</v>
      </c>
      <c r="G7" s="26" t="s">
        <v>54</v>
      </c>
      <c r="H7" s="26" t="s">
        <v>55</v>
      </c>
      <c r="I7" s="18">
        <v>44533</v>
      </c>
      <c r="J7" s="43">
        <v>44533</v>
      </c>
      <c r="K7" s="13" t="s">
        <v>33</v>
      </c>
      <c r="L7" s="33">
        <v>1020</v>
      </c>
      <c r="M7" s="27" t="s">
        <v>56</v>
      </c>
      <c r="N7" s="84" t="s">
        <v>341</v>
      </c>
    </row>
    <row r="8" spans="1:15" ht="120">
      <c r="A8" s="12" t="s">
        <v>28</v>
      </c>
      <c r="B8" s="13">
        <v>2</v>
      </c>
      <c r="C8" s="20"/>
      <c r="D8" s="25" t="s">
        <v>137</v>
      </c>
      <c r="E8" s="16" t="s">
        <v>138</v>
      </c>
      <c r="F8" s="16" t="s">
        <v>139</v>
      </c>
      <c r="G8" s="26" t="s">
        <v>142</v>
      </c>
      <c r="H8" s="26" t="s">
        <v>141</v>
      </c>
      <c r="I8" s="18">
        <v>44540</v>
      </c>
      <c r="J8" s="43">
        <v>44540</v>
      </c>
      <c r="K8" s="13" t="s">
        <v>33</v>
      </c>
      <c r="L8" s="33">
        <v>2728.46</v>
      </c>
      <c r="M8" s="27" t="s">
        <v>140</v>
      </c>
      <c r="N8" s="84" t="s">
        <v>341</v>
      </c>
    </row>
    <row r="9" spans="1:15" ht="136.5" customHeight="1">
      <c r="A9" s="12" t="s">
        <v>28</v>
      </c>
      <c r="B9" s="13">
        <v>3</v>
      </c>
      <c r="C9" s="20"/>
      <c r="D9" s="25" t="s">
        <v>137</v>
      </c>
      <c r="E9" s="16" t="s">
        <v>138</v>
      </c>
      <c r="F9" s="16" t="s">
        <v>143</v>
      </c>
      <c r="G9" s="26" t="s">
        <v>145</v>
      </c>
      <c r="H9" s="26" t="s">
        <v>150</v>
      </c>
      <c r="I9" s="18">
        <v>44540</v>
      </c>
      <c r="J9" s="43">
        <v>44540</v>
      </c>
      <c r="K9" s="13" t="s">
        <v>33</v>
      </c>
      <c r="L9" s="33">
        <v>4092.69</v>
      </c>
      <c r="M9" s="27" t="s">
        <v>144</v>
      </c>
      <c r="N9" s="84" t="s">
        <v>341</v>
      </c>
    </row>
    <row r="10" spans="1:15" ht="120">
      <c r="A10" s="12" t="s">
        <v>28</v>
      </c>
      <c r="B10" s="13">
        <v>4</v>
      </c>
      <c r="C10" s="20"/>
      <c r="D10" s="25" t="s">
        <v>137</v>
      </c>
      <c r="E10" s="16" t="s">
        <v>138</v>
      </c>
      <c r="F10" s="16" t="s">
        <v>146</v>
      </c>
      <c r="G10" s="26" t="s">
        <v>147</v>
      </c>
      <c r="H10" s="26" t="s">
        <v>149</v>
      </c>
      <c r="I10" s="18">
        <v>44540</v>
      </c>
      <c r="J10" s="43">
        <v>44540</v>
      </c>
      <c r="K10" s="13" t="s">
        <v>33</v>
      </c>
      <c r="L10" s="33">
        <v>2728.46</v>
      </c>
      <c r="M10" s="27" t="s">
        <v>148</v>
      </c>
      <c r="N10" s="84" t="s">
        <v>341</v>
      </c>
    </row>
    <row r="11" spans="1:15" ht="120">
      <c r="A11" s="12" t="s">
        <v>28</v>
      </c>
      <c r="B11" s="13">
        <v>5</v>
      </c>
      <c r="C11" s="20"/>
      <c r="D11" s="25" t="s">
        <v>137</v>
      </c>
      <c r="E11" s="16" t="s">
        <v>138</v>
      </c>
      <c r="F11" s="16" t="s">
        <v>151</v>
      </c>
      <c r="G11" s="26" t="s">
        <v>153</v>
      </c>
      <c r="H11" s="26" t="s">
        <v>154</v>
      </c>
      <c r="I11" s="18">
        <v>44540</v>
      </c>
      <c r="J11" s="43">
        <v>44540</v>
      </c>
      <c r="K11" s="13" t="s">
        <v>33</v>
      </c>
      <c r="L11" s="33">
        <v>1364.23</v>
      </c>
      <c r="M11" s="27" t="s">
        <v>152</v>
      </c>
      <c r="N11" s="84" t="s">
        <v>341</v>
      </c>
    </row>
    <row r="12" spans="1:15" ht="122.25" customHeight="1">
      <c r="A12" s="12" t="s">
        <v>28</v>
      </c>
      <c r="B12" s="13">
        <v>6</v>
      </c>
      <c r="C12" s="20"/>
      <c r="D12" s="25" t="s">
        <v>137</v>
      </c>
      <c r="E12" s="16" t="s">
        <v>138</v>
      </c>
      <c r="F12" s="16" t="s">
        <v>155</v>
      </c>
      <c r="G12" s="26" t="s">
        <v>157</v>
      </c>
      <c r="H12" s="26" t="s">
        <v>158</v>
      </c>
      <c r="I12" s="18">
        <v>44540</v>
      </c>
      <c r="J12" s="43">
        <v>44540</v>
      </c>
      <c r="K12" s="13" t="s">
        <v>33</v>
      </c>
      <c r="L12" s="33">
        <v>1364.23</v>
      </c>
      <c r="M12" s="27" t="s">
        <v>156</v>
      </c>
      <c r="N12" s="84" t="s">
        <v>341</v>
      </c>
    </row>
    <row r="13" spans="1:15" ht="120.75" customHeight="1">
      <c r="A13" s="12" t="s">
        <v>28</v>
      </c>
      <c r="B13" s="13">
        <v>7</v>
      </c>
      <c r="C13" s="20"/>
      <c r="D13" s="25" t="s">
        <v>137</v>
      </c>
      <c r="E13" s="16" t="s">
        <v>138</v>
      </c>
      <c r="F13" s="16" t="s">
        <v>159</v>
      </c>
      <c r="G13" s="26" t="s">
        <v>160</v>
      </c>
      <c r="H13" s="26" t="s">
        <v>162</v>
      </c>
      <c r="I13" s="18">
        <v>44540</v>
      </c>
      <c r="J13" s="43">
        <v>44540</v>
      </c>
      <c r="K13" s="13" t="s">
        <v>33</v>
      </c>
      <c r="L13" s="33">
        <v>1364.23</v>
      </c>
      <c r="M13" s="27" t="s">
        <v>161</v>
      </c>
      <c r="N13" s="84" t="s">
        <v>341</v>
      </c>
    </row>
    <row r="14" spans="1:15" ht="120">
      <c r="A14" s="12" t="s">
        <v>28</v>
      </c>
      <c r="B14" s="13">
        <v>8</v>
      </c>
      <c r="C14" s="20"/>
      <c r="D14" s="25" t="s">
        <v>137</v>
      </c>
      <c r="E14" s="16" t="s">
        <v>138</v>
      </c>
      <c r="F14" s="16" t="s">
        <v>163</v>
      </c>
      <c r="G14" s="26" t="s">
        <v>164</v>
      </c>
      <c r="H14" s="26" t="s">
        <v>166</v>
      </c>
      <c r="I14" s="18">
        <v>44540</v>
      </c>
      <c r="J14" s="43">
        <v>44540</v>
      </c>
      <c r="K14" s="13" t="s">
        <v>33</v>
      </c>
      <c r="L14" s="33">
        <v>1364.23</v>
      </c>
      <c r="M14" s="27" t="s">
        <v>165</v>
      </c>
      <c r="N14" s="84" t="s">
        <v>341</v>
      </c>
    </row>
    <row r="15" spans="1:15" ht="120">
      <c r="A15" s="12" t="s">
        <v>28</v>
      </c>
      <c r="B15" s="13">
        <v>9</v>
      </c>
      <c r="C15" s="20"/>
      <c r="D15" s="25" t="s">
        <v>137</v>
      </c>
      <c r="E15" s="16" t="s">
        <v>138</v>
      </c>
      <c r="F15" s="16" t="s">
        <v>167</v>
      </c>
      <c r="G15" s="26" t="s">
        <v>168</v>
      </c>
      <c r="H15" s="26" t="s">
        <v>170</v>
      </c>
      <c r="I15" s="18">
        <v>44540</v>
      </c>
      <c r="J15" s="43">
        <v>44540</v>
      </c>
      <c r="K15" s="13" t="s">
        <v>33</v>
      </c>
      <c r="L15" s="33">
        <v>2728.46</v>
      </c>
      <c r="M15" s="27" t="s">
        <v>169</v>
      </c>
      <c r="N15" s="84" t="s">
        <v>341</v>
      </c>
    </row>
    <row r="16" spans="1:15" ht="135">
      <c r="A16" s="12" t="s">
        <v>28</v>
      </c>
      <c r="B16" s="13">
        <v>10</v>
      </c>
      <c r="C16" s="20"/>
      <c r="D16" s="25" t="s">
        <v>172</v>
      </c>
      <c r="E16" s="16" t="s">
        <v>171</v>
      </c>
      <c r="F16" s="16" t="s">
        <v>173</v>
      </c>
      <c r="G16" s="26" t="s">
        <v>175</v>
      </c>
      <c r="H16" s="26" t="s">
        <v>176</v>
      </c>
      <c r="I16" s="18">
        <v>44540</v>
      </c>
      <c r="J16" s="43">
        <v>44540</v>
      </c>
      <c r="K16" s="13" t="s">
        <v>33</v>
      </c>
      <c r="L16" s="33">
        <v>34470</v>
      </c>
      <c r="M16" s="27" t="s">
        <v>174</v>
      </c>
      <c r="N16" s="84" t="s">
        <v>341</v>
      </c>
    </row>
    <row r="17" spans="1:14" ht="135.75" customHeight="1">
      <c r="A17" s="12" t="s">
        <v>28</v>
      </c>
      <c r="B17" s="13">
        <v>11</v>
      </c>
      <c r="C17" s="62"/>
      <c r="D17" s="25" t="s">
        <v>177</v>
      </c>
      <c r="E17" s="16" t="s">
        <v>178</v>
      </c>
      <c r="F17" s="16" t="s">
        <v>179</v>
      </c>
      <c r="G17" s="26" t="s">
        <v>180</v>
      </c>
      <c r="H17" s="26" t="s">
        <v>181</v>
      </c>
      <c r="I17" s="18">
        <v>44540</v>
      </c>
      <c r="J17" s="43">
        <v>44540</v>
      </c>
      <c r="K17" s="13"/>
      <c r="L17" s="33">
        <v>1329.96</v>
      </c>
      <c r="M17" s="27" t="s">
        <v>182</v>
      </c>
      <c r="N17" s="84" t="s">
        <v>341</v>
      </c>
    </row>
    <row r="18" spans="1:14" ht="135.75" customHeight="1">
      <c r="A18" s="12" t="s">
        <v>28</v>
      </c>
      <c r="B18" s="13">
        <v>12</v>
      </c>
      <c r="C18" s="62"/>
      <c r="D18" s="25" t="s">
        <v>204</v>
      </c>
      <c r="E18" s="16" t="s">
        <v>205</v>
      </c>
      <c r="F18" s="16" t="s">
        <v>206</v>
      </c>
      <c r="G18" s="63" t="s">
        <v>208</v>
      </c>
      <c r="H18" s="26" t="s">
        <v>209</v>
      </c>
      <c r="I18" s="18">
        <v>44543</v>
      </c>
      <c r="J18" s="43">
        <v>44543</v>
      </c>
      <c r="K18" s="66" t="s">
        <v>33</v>
      </c>
      <c r="L18" s="33">
        <v>1461.42</v>
      </c>
      <c r="M18" s="27" t="s">
        <v>207</v>
      </c>
      <c r="N18" s="84" t="s">
        <v>341</v>
      </c>
    </row>
    <row r="19" spans="1:14" s="70" customFormat="1" ht="135.75" customHeight="1">
      <c r="A19" s="55" t="s">
        <v>28</v>
      </c>
      <c r="B19" s="56">
        <v>13</v>
      </c>
      <c r="C19" s="71"/>
      <c r="D19" s="72" t="s">
        <v>210</v>
      </c>
      <c r="E19" s="58" t="s">
        <v>211</v>
      </c>
      <c r="F19" s="58" t="s">
        <v>212</v>
      </c>
      <c r="G19" s="73" t="s">
        <v>214</v>
      </c>
      <c r="H19" s="74" t="s">
        <v>215</v>
      </c>
      <c r="I19" s="59">
        <v>44543</v>
      </c>
      <c r="J19" s="75">
        <v>44552</v>
      </c>
      <c r="K19" s="65" t="s">
        <v>344</v>
      </c>
      <c r="L19" s="77">
        <v>49331.97</v>
      </c>
      <c r="M19" s="76" t="s">
        <v>213</v>
      </c>
      <c r="N19" s="84" t="s">
        <v>341</v>
      </c>
    </row>
    <row r="20" spans="1:14" ht="156" customHeight="1">
      <c r="A20" s="12" t="s">
        <v>28</v>
      </c>
      <c r="B20" s="13">
        <v>14</v>
      </c>
      <c r="C20" s="62"/>
      <c r="D20" s="25" t="s">
        <v>282</v>
      </c>
      <c r="E20" s="16" t="s">
        <v>283</v>
      </c>
      <c r="F20" s="16" t="s">
        <v>277</v>
      </c>
      <c r="G20" s="63" t="s">
        <v>284</v>
      </c>
      <c r="H20" s="26"/>
      <c r="I20" s="18">
        <v>44547</v>
      </c>
      <c r="J20" s="43">
        <v>44547</v>
      </c>
      <c r="K20" s="13" t="s">
        <v>33</v>
      </c>
      <c r="L20" s="33">
        <v>6177.6</v>
      </c>
      <c r="M20" s="27" t="s">
        <v>278</v>
      </c>
      <c r="N20" s="84" t="s">
        <v>341</v>
      </c>
    </row>
    <row r="21" spans="1:14" ht="156" customHeight="1">
      <c r="A21" s="12" t="s">
        <v>28</v>
      </c>
      <c r="B21" s="13">
        <v>15</v>
      </c>
      <c r="C21" s="62"/>
      <c r="D21" s="25" t="s">
        <v>290</v>
      </c>
      <c r="E21" s="16" t="s">
        <v>291</v>
      </c>
      <c r="F21" s="16" t="s">
        <v>292</v>
      </c>
      <c r="G21" s="63" t="s">
        <v>74</v>
      </c>
      <c r="H21" s="26"/>
      <c r="I21" s="18">
        <v>44547</v>
      </c>
      <c r="J21" s="43">
        <v>44547</v>
      </c>
      <c r="K21" s="13" t="s">
        <v>33</v>
      </c>
      <c r="L21" s="33">
        <v>2689.61</v>
      </c>
      <c r="M21" s="27" t="s">
        <v>293</v>
      </c>
      <c r="N21" s="84" t="s">
        <v>341</v>
      </c>
    </row>
    <row r="22" spans="1:14" ht="156" customHeight="1">
      <c r="A22" s="12" t="s">
        <v>28</v>
      </c>
      <c r="B22" s="13">
        <v>16</v>
      </c>
      <c r="C22" s="62"/>
      <c r="D22" s="25" t="s">
        <v>318</v>
      </c>
      <c r="E22" s="16" t="s">
        <v>319</v>
      </c>
      <c r="F22" s="16" t="s">
        <v>320</v>
      </c>
      <c r="G22" s="63" t="s">
        <v>321</v>
      </c>
      <c r="H22" s="26"/>
      <c r="I22" s="18">
        <v>44547</v>
      </c>
      <c r="J22" s="43">
        <v>44547</v>
      </c>
      <c r="K22" s="13" t="s">
        <v>33</v>
      </c>
      <c r="L22" s="33">
        <v>2090</v>
      </c>
      <c r="M22" s="27" t="s">
        <v>322</v>
      </c>
      <c r="N22" s="84" t="s">
        <v>341</v>
      </c>
    </row>
    <row r="23" spans="1:14" ht="156" customHeight="1">
      <c r="A23" s="12" t="s">
        <v>28</v>
      </c>
      <c r="B23" s="13">
        <v>17</v>
      </c>
      <c r="C23" s="62"/>
      <c r="D23" s="25" t="s">
        <v>329</v>
      </c>
      <c r="E23" s="16" t="s">
        <v>330</v>
      </c>
      <c r="F23" s="16" t="s">
        <v>331</v>
      </c>
      <c r="G23" s="63" t="s">
        <v>333</v>
      </c>
      <c r="H23" s="26"/>
      <c r="I23" s="18">
        <v>44547</v>
      </c>
      <c r="J23" s="43">
        <v>44547</v>
      </c>
      <c r="K23" s="13" t="s">
        <v>33</v>
      </c>
      <c r="L23" s="33">
        <v>731</v>
      </c>
      <c r="M23" s="27" t="s">
        <v>332</v>
      </c>
      <c r="N23" s="84" t="s">
        <v>341</v>
      </c>
    </row>
    <row r="24" spans="1:14" ht="156" customHeight="1">
      <c r="A24" s="12" t="s">
        <v>28</v>
      </c>
      <c r="B24" s="13">
        <v>18</v>
      </c>
      <c r="C24" s="62"/>
      <c r="D24" s="25" t="s">
        <v>334</v>
      </c>
      <c r="E24" s="16" t="s">
        <v>335</v>
      </c>
      <c r="F24" s="16" t="s">
        <v>336</v>
      </c>
      <c r="G24" s="63" t="s">
        <v>338</v>
      </c>
      <c r="H24" s="26"/>
      <c r="I24" s="18">
        <v>44547</v>
      </c>
      <c r="J24" s="43">
        <v>44547</v>
      </c>
      <c r="K24" s="13" t="s">
        <v>33</v>
      </c>
      <c r="L24" s="33">
        <v>2302.2199999999998</v>
      </c>
      <c r="M24" s="27" t="s">
        <v>337</v>
      </c>
      <c r="N24" s="84" t="s">
        <v>341</v>
      </c>
    </row>
    <row r="25" spans="1:14">
      <c r="A25" s="79" t="s">
        <v>17</v>
      </c>
      <c r="B25" s="79"/>
      <c r="C25" s="79"/>
      <c r="D25" s="79"/>
      <c r="E25" s="79"/>
      <c r="F25" s="31"/>
      <c r="G25" s="34"/>
      <c r="H25" s="34"/>
      <c r="I25" s="37"/>
      <c r="J25" s="49"/>
      <c r="K25" s="34"/>
      <c r="L25" s="31"/>
      <c r="M25" s="22"/>
    </row>
    <row r="26" spans="1:14" ht="15.95" customHeight="1">
      <c r="A26" s="47" t="s">
        <v>25</v>
      </c>
      <c r="B26" s="48">
        <v>44564</v>
      </c>
      <c r="C26" s="29"/>
      <c r="D26" s="46"/>
    </row>
    <row r="28" spans="1:14">
      <c r="A28" s="82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4">
      <c r="A29" s="6" t="s">
        <v>2</v>
      </c>
      <c r="B29" s="6" t="s">
        <v>3</v>
      </c>
      <c r="C29" s="7" t="s">
        <v>4</v>
      </c>
      <c r="D29" s="7" t="s">
        <v>24</v>
      </c>
      <c r="E29" s="7" t="s">
        <v>5</v>
      </c>
      <c r="F29" s="7" t="s">
        <v>6</v>
      </c>
      <c r="G29" s="6" t="s">
        <v>7</v>
      </c>
      <c r="H29" s="6" t="s">
        <v>43</v>
      </c>
      <c r="I29" s="6" t="s">
        <v>8</v>
      </c>
      <c r="J29" s="7" t="s">
        <v>9</v>
      </c>
      <c r="K29" s="7" t="s">
        <v>10</v>
      </c>
      <c r="L29" s="7" t="s">
        <v>11</v>
      </c>
      <c r="M29" s="7" t="s">
        <v>12</v>
      </c>
    </row>
    <row r="30" spans="1:14" ht="134.25" customHeight="1">
      <c r="A30" s="12" t="s">
        <v>28</v>
      </c>
      <c r="B30" s="13">
        <v>1</v>
      </c>
      <c r="C30" s="14"/>
      <c r="D30" s="25" t="s">
        <v>115</v>
      </c>
      <c r="E30" s="15" t="s">
        <v>116</v>
      </c>
      <c r="F30" s="16" t="s">
        <v>117</v>
      </c>
      <c r="G30" s="17" t="s">
        <v>84</v>
      </c>
      <c r="H30" s="17" t="s">
        <v>118</v>
      </c>
      <c r="I30" s="18">
        <v>44539</v>
      </c>
      <c r="J30" s="42">
        <v>44540</v>
      </c>
      <c r="K30" s="13" t="s">
        <v>33</v>
      </c>
      <c r="L30" s="19">
        <v>2500</v>
      </c>
      <c r="M30" s="17" t="s">
        <v>119</v>
      </c>
      <c r="N30" s="84" t="s">
        <v>341</v>
      </c>
    </row>
    <row r="31" spans="1:14" ht="150">
      <c r="A31" s="12" t="s">
        <v>28</v>
      </c>
      <c r="B31" s="13">
        <v>2</v>
      </c>
      <c r="C31" s="14"/>
      <c r="D31" s="25" t="s">
        <v>132</v>
      </c>
      <c r="E31" s="15" t="s">
        <v>133</v>
      </c>
      <c r="F31" s="16" t="s">
        <v>134</v>
      </c>
      <c r="G31" s="17" t="s">
        <v>84</v>
      </c>
      <c r="H31" s="17" t="s">
        <v>136</v>
      </c>
      <c r="I31" s="18">
        <v>44539</v>
      </c>
      <c r="J31" s="42">
        <v>44540</v>
      </c>
      <c r="K31" s="13" t="s">
        <v>33</v>
      </c>
      <c r="L31" s="19">
        <f>505.64+4494.36</f>
        <v>5000</v>
      </c>
      <c r="M31" s="17" t="s">
        <v>135</v>
      </c>
      <c r="N31" s="84" t="s">
        <v>341</v>
      </c>
    </row>
    <row r="32" spans="1:14" ht="135">
      <c r="A32" s="12" t="s">
        <v>28</v>
      </c>
      <c r="B32" s="13">
        <v>3</v>
      </c>
      <c r="C32" s="14"/>
      <c r="D32" s="25" t="s">
        <v>183</v>
      </c>
      <c r="E32" s="15" t="s">
        <v>184</v>
      </c>
      <c r="F32" s="16" t="s">
        <v>185</v>
      </c>
      <c r="G32" s="17" t="s">
        <v>84</v>
      </c>
      <c r="H32" s="17" t="s">
        <v>187</v>
      </c>
      <c r="I32" s="18">
        <v>44540</v>
      </c>
      <c r="J32" s="42">
        <v>44540</v>
      </c>
      <c r="K32" s="13" t="s">
        <v>33</v>
      </c>
      <c r="L32" s="19">
        <f>5180.64+16819.36</f>
        <v>22000</v>
      </c>
      <c r="M32" s="17" t="s">
        <v>186</v>
      </c>
      <c r="N32" s="84" t="s">
        <v>341</v>
      </c>
    </row>
    <row r="33" spans="1:14">
      <c r="A33" s="79" t="s">
        <v>17</v>
      </c>
      <c r="B33" s="79"/>
      <c r="C33" s="79"/>
      <c r="D33" s="79"/>
      <c r="E33" s="29"/>
      <c r="F33" s="36"/>
      <c r="G33" s="35"/>
      <c r="H33" s="35"/>
      <c r="I33" s="37"/>
      <c r="J33" s="50"/>
      <c r="K33" s="34"/>
      <c r="L33" s="38"/>
      <c r="M33" s="35"/>
    </row>
    <row r="34" spans="1:14">
      <c r="A34" s="29" t="str">
        <f>A26</f>
        <v>Data da última atualização:</v>
      </c>
      <c r="B34" s="30">
        <f>B26</f>
        <v>44564</v>
      </c>
      <c r="C34" s="29"/>
      <c r="D34" s="46"/>
      <c r="E34" s="29"/>
      <c r="F34" s="36"/>
      <c r="G34" s="35"/>
      <c r="H34" s="35"/>
      <c r="I34" s="37"/>
      <c r="J34" s="50"/>
      <c r="K34" s="34"/>
      <c r="L34" s="38"/>
      <c r="M34" s="35"/>
    </row>
    <row r="35" spans="1:14">
      <c r="E35" s="32"/>
      <c r="F35" s="31"/>
      <c r="G35" s="34"/>
      <c r="H35" s="34"/>
      <c r="I35" s="34"/>
      <c r="J35" s="49"/>
      <c r="K35" s="31"/>
      <c r="L35" s="31"/>
      <c r="M35" s="31"/>
    </row>
    <row r="37" spans="1:14">
      <c r="A37" s="82" t="s">
        <v>19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4">
      <c r="A38" s="6" t="s">
        <v>2</v>
      </c>
      <c r="B38" s="6" t="s">
        <v>3</v>
      </c>
      <c r="C38" s="7" t="s">
        <v>4</v>
      </c>
      <c r="D38" s="7" t="s">
        <v>24</v>
      </c>
      <c r="E38" s="7" t="s">
        <v>5</v>
      </c>
      <c r="F38" s="7" t="s">
        <v>6</v>
      </c>
      <c r="G38" s="6" t="s">
        <v>7</v>
      </c>
      <c r="H38" s="6" t="s">
        <v>43</v>
      </c>
      <c r="I38" s="6" t="s">
        <v>8</v>
      </c>
      <c r="J38" s="7" t="s">
        <v>9</v>
      </c>
      <c r="K38" s="7" t="s">
        <v>10</v>
      </c>
      <c r="L38" s="7" t="s">
        <v>11</v>
      </c>
      <c r="M38" s="7" t="s">
        <v>12</v>
      </c>
    </row>
    <row r="39" spans="1:14" ht="135">
      <c r="A39" s="55" t="s">
        <v>28</v>
      </c>
      <c r="B39" s="56">
        <v>1</v>
      </c>
      <c r="C39" s="57"/>
      <c r="D39" s="57" t="s">
        <v>29</v>
      </c>
      <c r="E39" s="58" t="s">
        <v>30</v>
      </c>
      <c r="F39" s="58" t="s">
        <v>31</v>
      </c>
      <c r="G39" s="57" t="s">
        <v>130</v>
      </c>
      <c r="H39" s="57" t="s">
        <v>50</v>
      </c>
      <c r="I39" s="59">
        <v>44531</v>
      </c>
      <c r="J39" s="60">
        <v>44533</v>
      </c>
      <c r="K39" s="56" t="s">
        <v>33</v>
      </c>
      <c r="L39" s="61">
        <v>2300</v>
      </c>
      <c r="M39" s="57" t="s">
        <v>32</v>
      </c>
      <c r="N39" s="84" t="s">
        <v>341</v>
      </c>
    </row>
    <row r="40" spans="1:14" ht="150">
      <c r="A40" s="12" t="s">
        <v>28</v>
      </c>
      <c r="B40" s="13">
        <v>2</v>
      </c>
      <c r="C40" s="17"/>
      <c r="D40" s="17" t="s">
        <v>34</v>
      </c>
      <c r="E40" s="16" t="s">
        <v>35</v>
      </c>
      <c r="F40" s="16" t="s">
        <v>36</v>
      </c>
      <c r="G40" s="17" t="s">
        <v>131</v>
      </c>
      <c r="H40" s="17" t="s">
        <v>49</v>
      </c>
      <c r="I40" s="18">
        <v>44532</v>
      </c>
      <c r="J40" s="42">
        <v>44533</v>
      </c>
      <c r="K40" s="56" t="s">
        <v>33</v>
      </c>
      <c r="L40" s="19">
        <v>26372.43</v>
      </c>
      <c r="M40" s="17" t="s">
        <v>37</v>
      </c>
      <c r="N40" s="84" t="s">
        <v>341</v>
      </c>
    </row>
    <row r="41" spans="1:14" ht="135">
      <c r="A41" s="55" t="s">
        <v>28</v>
      </c>
      <c r="B41" s="56">
        <v>3</v>
      </c>
      <c r="C41" s="17"/>
      <c r="D41" s="17" t="s">
        <v>38</v>
      </c>
      <c r="E41" s="16" t="s">
        <v>39</v>
      </c>
      <c r="F41" s="16" t="s">
        <v>40</v>
      </c>
      <c r="G41" s="17" t="s">
        <v>41</v>
      </c>
      <c r="H41" s="17" t="s">
        <v>48</v>
      </c>
      <c r="I41" s="18">
        <v>44533</v>
      </c>
      <c r="J41" s="60">
        <v>44533</v>
      </c>
      <c r="K41" s="56" t="s">
        <v>33</v>
      </c>
      <c r="L41" s="19">
        <v>29938.86</v>
      </c>
      <c r="M41" s="17" t="s">
        <v>42</v>
      </c>
      <c r="N41" s="84" t="s">
        <v>341</v>
      </c>
    </row>
    <row r="42" spans="1:14" ht="135">
      <c r="A42" s="12" t="s">
        <v>28</v>
      </c>
      <c r="B42" s="13">
        <v>4</v>
      </c>
      <c r="C42" s="17"/>
      <c r="D42" s="17" t="s">
        <v>38</v>
      </c>
      <c r="E42" s="16" t="s">
        <v>39</v>
      </c>
      <c r="F42" s="16" t="s">
        <v>44</v>
      </c>
      <c r="G42" s="17" t="s">
        <v>46</v>
      </c>
      <c r="H42" s="17" t="s">
        <v>47</v>
      </c>
      <c r="I42" s="18">
        <v>44533</v>
      </c>
      <c r="J42" s="42">
        <v>44533</v>
      </c>
      <c r="K42" s="56" t="s">
        <v>33</v>
      </c>
      <c r="L42" s="19">
        <v>29938.86</v>
      </c>
      <c r="M42" s="17" t="s">
        <v>45</v>
      </c>
      <c r="N42" s="84" t="s">
        <v>341</v>
      </c>
    </row>
    <row r="43" spans="1:14" ht="135">
      <c r="A43" s="55" t="s">
        <v>28</v>
      </c>
      <c r="B43" s="56">
        <v>5</v>
      </c>
      <c r="C43" s="17"/>
      <c r="D43" s="17" t="s">
        <v>38</v>
      </c>
      <c r="E43" s="16" t="s">
        <v>39</v>
      </c>
      <c r="F43" s="16" t="s">
        <v>57</v>
      </c>
      <c r="G43" s="17" t="s">
        <v>58</v>
      </c>
      <c r="H43" s="17" t="s">
        <v>59</v>
      </c>
      <c r="I43" s="18">
        <v>44537</v>
      </c>
      <c r="J43" s="42">
        <v>44539</v>
      </c>
      <c r="K43" s="56" t="s">
        <v>33</v>
      </c>
      <c r="L43" s="19">
        <v>4294.0200000000004</v>
      </c>
      <c r="M43" s="17" t="s">
        <v>60</v>
      </c>
      <c r="N43" s="84" t="s">
        <v>341</v>
      </c>
    </row>
    <row r="44" spans="1:14" ht="135">
      <c r="A44" s="12" t="s">
        <v>28</v>
      </c>
      <c r="B44" s="13">
        <v>6</v>
      </c>
      <c r="C44" s="17"/>
      <c r="D44" s="17" t="s">
        <v>38</v>
      </c>
      <c r="E44" s="16" t="s">
        <v>39</v>
      </c>
      <c r="F44" s="16" t="s">
        <v>61</v>
      </c>
      <c r="G44" s="17" t="s">
        <v>62</v>
      </c>
      <c r="H44" s="17" t="s">
        <v>63</v>
      </c>
      <c r="I44" s="18">
        <v>44537</v>
      </c>
      <c r="J44" s="42">
        <v>44539</v>
      </c>
      <c r="K44" s="56" t="s">
        <v>33</v>
      </c>
      <c r="L44" s="19">
        <v>101.18</v>
      </c>
      <c r="M44" s="17" t="s">
        <v>69</v>
      </c>
      <c r="N44" s="84" t="s">
        <v>341</v>
      </c>
    </row>
    <row r="45" spans="1:14" ht="135">
      <c r="A45" s="55" t="s">
        <v>28</v>
      </c>
      <c r="B45" s="56">
        <v>7</v>
      </c>
      <c r="C45" s="17"/>
      <c r="D45" s="17" t="s">
        <v>65</v>
      </c>
      <c r="E45" s="16" t="s">
        <v>64</v>
      </c>
      <c r="F45" s="16" t="s">
        <v>66</v>
      </c>
      <c r="G45" s="17" t="s">
        <v>67</v>
      </c>
      <c r="H45" s="17" t="s">
        <v>68</v>
      </c>
      <c r="I45" s="18">
        <v>44537</v>
      </c>
      <c r="J45" s="42">
        <v>44539</v>
      </c>
      <c r="K45" s="56" t="s">
        <v>33</v>
      </c>
      <c r="L45" s="19">
        <f>157.5+2992.5</f>
        <v>3150</v>
      </c>
      <c r="M45" s="17" t="s">
        <v>70</v>
      </c>
      <c r="N45" s="84" t="s">
        <v>341</v>
      </c>
    </row>
    <row r="46" spans="1:14" ht="169.5" customHeight="1">
      <c r="A46" s="12" t="s">
        <v>28</v>
      </c>
      <c r="B46" s="13">
        <v>8</v>
      </c>
      <c r="C46" s="17"/>
      <c r="D46" s="17" t="s">
        <v>72</v>
      </c>
      <c r="E46" s="58" t="s">
        <v>71</v>
      </c>
      <c r="F46" s="16" t="s">
        <v>73</v>
      </c>
      <c r="G46" s="17" t="s">
        <v>74</v>
      </c>
      <c r="H46" s="17" t="s">
        <v>75</v>
      </c>
      <c r="I46" s="64">
        <v>44537</v>
      </c>
      <c r="J46" s="42" t="s">
        <v>222</v>
      </c>
      <c r="K46" s="65" t="s">
        <v>342</v>
      </c>
      <c r="L46" s="19">
        <v>2200</v>
      </c>
      <c r="M46" s="17" t="s">
        <v>76</v>
      </c>
      <c r="N46" s="84" t="s">
        <v>341</v>
      </c>
    </row>
    <row r="47" spans="1:14" ht="150">
      <c r="A47" s="55" t="s">
        <v>28</v>
      </c>
      <c r="B47" s="56">
        <v>9</v>
      </c>
      <c r="C47" s="17"/>
      <c r="D47" s="17" t="s">
        <v>78</v>
      </c>
      <c r="E47" s="16" t="s">
        <v>77</v>
      </c>
      <c r="F47" s="16" t="s">
        <v>79</v>
      </c>
      <c r="G47" s="17" t="s">
        <v>81</v>
      </c>
      <c r="H47" s="17" t="s">
        <v>82</v>
      </c>
      <c r="I47" s="18">
        <v>44537</v>
      </c>
      <c r="J47" s="42">
        <v>44539</v>
      </c>
      <c r="K47" s="56" t="s">
        <v>33</v>
      </c>
      <c r="L47" s="19">
        <f>105+5145</f>
        <v>5250</v>
      </c>
      <c r="M47" s="17" t="s">
        <v>80</v>
      </c>
      <c r="N47" s="84" t="s">
        <v>341</v>
      </c>
    </row>
    <row r="48" spans="1:14" ht="177" customHeight="1">
      <c r="A48" s="12" t="s">
        <v>28</v>
      </c>
      <c r="B48" s="13">
        <v>10</v>
      </c>
      <c r="C48" s="17"/>
      <c r="D48" s="17" t="s">
        <v>85</v>
      </c>
      <c r="E48" s="58" t="s">
        <v>83</v>
      </c>
      <c r="F48" s="16" t="s">
        <v>86</v>
      </c>
      <c r="G48" s="17" t="s">
        <v>84</v>
      </c>
      <c r="H48" s="17" t="s">
        <v>88</v>
      </c>
      <c r="I48" s="64">
        <v>44539</v>
      </c>
      <c r="J48" s="42" t="s">
        <v>223</v>
      </c>
      <c r="K48" s="65" t="s">
        <v>343</v>
      </c>
      <c r="L48" s="19">
        <v>7435.2</v>
      </c>
      <c r="M48" s="17" t="s">
        <v>87</v>
      </c>
      <c r="N48" s="84" t="s">
        <v>341</v>
      </c>
    </row>
    <row r="49" spans="1:14" ht="135">
      <c r="A49" s="55" t="s">
        <v>28</v>
      </c>
      <c r="B49" s="56">
        <v>11</v>
      </c>
      <c r="C49" s="17"/>
      <c r="D49" s="17" t="s">
        <v>89</v>
      </c>
      <c r="E49" s="16" t="s">
        <v>90</v>
      </c>
      <c r="F49" s="16" t="s">
        <v>91</v>
      </c>
      <c r="G49" s="17" t="s">
        <v>92</v>
      </c>
      <c r="H49" s="17" t="s">
        <v>93</v>
      </c>
      <c r="I49" s="18">
        <v>44539</v>
      </c>
      <c r="J49" s="42">
        <v>44539</v>
      </c>
      <c r="K49" s="56"/>
      <c r="L49" s="19">
        <v>247600.46</v>
      </c>
      <c r="M49" s="17" t="s">
        <v>94</v>
      </c>
      <c r="N49" s="84" t="s">
        <v>341</v>
      </c>
    </row>
    <row r="50" spans="1:14" ht="150">
      <c r="A50" s="12" t="s">
        <v>28</v>
      </c>
      <c r="B50" s="13">
        <v>12</v>
      </c>
      <c r="C50" s="17"/>
      <c r="D50" s="17" t="s">
        <v>95</v>
      </c>
      <c r="E50" s="16" t="s">
        <v>96</v>
      </c>
      <c r="F50" s="16" t="s">
        <v>97</v>
      </c>
      <c r="G50" s="17" t="s">
        <v>99</v>
      </c>
      <c r="H50" s="17" t="s">
        <v>100</v>
      </c>
      <c r="I50" s="18">
        <v>44539</v>
      </c>
      <c r="J50" s="42">
        <v>44539</v>
      </c>
      <c r="K50" s="56" t="s">
        <v>33</v>
      </c>
      <c r="L50" s="19">
        <v>3892.24</v>
      </c>
      <c r="M50" s="17" t="s">
        <v>98</v>
      </c>
      <c r="N50" s="84" t="s">
        <v>341</v>
      </c>
    </row>
    <row r="51" spans="1:14" ht="135">
      <c r="A51" s="55" t="s">
        <v>28</v>
      </c>
      <c r="B51" s="56">
        <v>13</v>
      </c>
      <c r="C51" s="17"/>
      <c r="D51" s="17" t="s">
        <v>101</v>
      </c>
      <c r="E51" s="16" t="s">
        <v>102</v>
      </c>
      <c r="F51" s="16" t="s">
        <v>103</v>
      </c>
      <c r="G51" s="17" t="s">
        <v>104</v>
      </c>
      <c r="H51" s="17" t="s">
        <v>106</v>
      </c>
      <c r="I51" s="18">
        <v>44539</v>
      </c>
      <c r="J51" s="42">
        <v>44539</v>
      </c>
      <c r="K51" s="56" t="s">
        <v>33</v>
      </c>
      <c r="L51" s="19">
        <f>528.72+10045.68</f>
        <v>10574.4</v>
      </c>
      <c r="M51" s="17" t="s">
        <v>105</v>
      </c>
      <c r="N51" s="84" t="s">
        <v>341</v>
      </c>
    </row>
    <row r="52" spans="1:14" ht="151.5" customHeight="1">
      <c r="A52" s="12" t="s">
        <v>28</v>
      </c>
      <c r="B52" s="13">
        <v>14</v>
      </c>
      <c r="C52" s="17"/>
      <c r="D52" s="17" t="s">
        <v>101</v>
      </c>
      <c r="E52" s="16" t="s">
        <v>102</v>
      </c>
      <c r="F52" s="16" t="s">
        <v>107</v>
      </c>
      <c r="G52" s="17" t="s">
        <v>109</v>
      </c>
      <c r="H52" s="17" t="s">
        <v>110</v>
      </c>
      <c r="I52" s="18">
        <v>44539</v>
      </c>
      <c r="J52" s="42">
        <v>44539</v>
      </c>
      <c r="K52" s="56" t="s">
        <v>33</v>
      </c>
      <c r="L52" s="19">
        <f>735.12+13967.3</f>
        <v>14702.42</v>
      </c>
      <c r="M52" s="17" t="s">
        <v>108</v>
      </c>
      <c r="N52" s="84" t="s">
        <v>341</v>
      </c>
    </row>
    <row r="53" spans="1:14" ht="150">
      <c r="A53" s="55" t="s">
        <v>28</v>
      </c>
      <c r="B53" s="56">
        <v>15</v>
      </c>
      <c r="C53" s="17"/>
      <c r="D53" s="17" t="s">
        <v>101</v>
      </c>
      <c r="E53" s="16" t="s">
        <v>102</v>
      </c>
      <c r="F53" s="16" t="s">
        <v>111</v>
      </c>
      <c r="G53" s="17" t="s">
        <v>113</v>
      </c>
      <c r="H53" s="17" t="s">
        <v>114</v>
      </c>
      <c r="I53" s="18">
        <v>44539</v>
      </c>
      <c r="J53" s="42">
        <v>44540</v>
      </c>
      <c r="K53" s="56" t="s">
        <v>33</v>
      </c>
      <c r="L53" s="19">
        <f>144.42+2744.05</f>
        <v>2888.4700000000003</v>
      </c>
      <c r="M53" s="17" t="s">
        <v>112</v>
      </c>
      <c r="N53" s="84" t="s">
        <v>341</v>
      </c>
    </row>
    <row r="54" spans="1:14" ht="150">
      <c r="A54" s="12" t="s">
        <v>28</v>
      </c>
      <c r="B54" s="13">
        <v>16</v>
      </c>
      <c r="C54" s="17"/>
      <c r="D54" s="17" t="s">
        <v>120</v>
      </c>
      <c r="E54" s="16" t="s">
        <v>121</v>
      </c>
      <c r="F54" s="16" t="s">
        <v>122</v>
      </c>
      <c r="G54" s="17" t="s">
        <v>124</v>
      </c>
      <c r="H54" s="17" t="s">
        <v>125</v>
      </c>
      <c r="I54" s="18">
        <v>44539</v>
      </c>
      <c r="J54" s="42">
        <v>44540</v>
      </c>
      <c r="K54" s="56" t="s">
        <v>33</v>
      </c>
      <c r="L54" s="19">
        <v>160</v>
      </c>
      <c r="M54" s="17" t="s">
        <v>123</v>
      </c>
      <c r="N54" s="84" t="s">
        <v>341</v>
      </c>
    </row>
    <row r="55" spans="1:14" ht="135">
      <c r="A55" s="55" t="s">
        <v>28</v>
      </c>
      <c r="B55" s="56">
        <v>17</v>
      </c>
      <c r="C55" s="17"/>
      <c r="D55" s="17" t="s">
        <v>65</v>
      </c>
      <c r="E55" s="16" t="s">
        <v>64</v>
      </c>
      <c r="F55" s="16" t="s">
        <v>126</v>
      </c>
      <c r="G55" s="17" t="s">
        <v>127</v>
      </c>
      <c r="H55" s="17" t="s">
        <v>128</v>
      </c>
      <c r="I55" s="18">
        <v>44539</v>
      </c>
      <c r="J55" s="42">
        <v>44540</v>
      </c>
      <c r="K55" s="56" t="s">
        <v>33</v>
      </c>
      <c r="L55" s="19">
        <f>199.53+3791.13</f>
        <v>3990.6600000000003</v>
      </c>
      <c r="M55" s="17" t="s">
        <v>129</v>
      </c>
      <c r="N55" s="84" t="s">
        <v>341</v>
      </c>
    </row>
    <row r="56" spans="1:14" ht="150.75" customHeight="1">
      <c r="A56" s="12" t="s">
        <v>28</v>
      </c>
      <c r="B56" s="13">
        <v>18</v>
      </c>
      <c r="C56" s="17"/>
      <c r="D56" s="17" t="s">
        <v>188</v>
      </c>
      <c r="E56" s="16" t="s">
        <v>189</v>
      </c>
      <c r="F56" s="16" t="s">
        <v>190</v>
      </c>
      <c r="G56" s="17" t="s">
        <v>192</v>
      </c>
      <c r="H56" s="17" t="s">
        <v>193</v>
      </c>
      <c r="I56" s="18">
        <v>44540</v>
      </c>
      <c r="J56" s="42">
        <v>44543</v>
      </c>
      <c r="K56" s="56" t="s">
        <v>33</v>
      </c>
      <c r="L56" s="19">
        <f>7919.06+2159.74+2879.66+131024.41</f>
        <v>143982.87</v>
      </c>
      <c r="M56" s="17" t="s">
        <v>191</v>
      </c>
      <c r="N56" s="84" t="s">
        <v>341</v>
      </c>
    </row>
    <row r="57" spans="1:14" ht="150">
      <c r="A57" s="55" t="s">
        <v>28</v>
      </c>
      <c r="B57" s="56">
        <v>19</v>
      </c>
      <c r="C57" s="17"/>
      <c r="D57" s="17" t="s">
        <v>194</v>
      </c>
      <c r="E57" s="16" t="s">
        <v>195</v>
      </c>
      <c r="F57" s="16" t="s">
        <v>196</v>
      </c>
      <c r="G57" s="17" t="s">
        <v>198</v>
      </c>
      <c r="H57" s="17" t="s">
        <v>199</v>
      </c>
      <c r="I57" s="18">
        <v>44543</v>
      </c>
      <c r="J57" s="42">
        <v>44543</v>
      </c>
      <c r="K57" s="56" t="s">
        <v>33</v>
      </c>
      <c r="L57" s="19">
        <v>9000</v>
      </c>
      <c r="M57" s="17" t="s">
        <v>197</v>
      </c>
      <c r="N57" s="84" t="s">
        <v>341</v>
      </c>
    </row>
    <row r="58" spans="1:14" ht="167.25" customHeight="1">
      <c r="A58" s="12" t="s">
        <v>28</v>
      </c>
      <c r="B58" s="13">
        <v>20</v>
      </c>
      <c r="C58" s="17"/>
      <c r="D58" s="17" t="s">
        <v>194</v>
      </c>
      <c r="E58" s="16" t="s">
        <v>195</v>
      </c>
      <c r="F58" s="16" t="s">
        <v>200</v>
      </c>
      <c r="G58" s="17" t="s">
        <v>202</v>
      </c>
      <c r="H58" s="17" t="s">
        <v>203</v>
      </c>
      <c r="I58" s="18">
        <v>44543</v>
      </c>
      <c r="J58" s="42">
        <v>44543</v>
      </c>
      <c r="K58" s="56" t="s">
        <v>33</v>
      </c>
      <c r="L58" s="19">
        <v>3352.63</v>
      </c>
      <c r="M58" s="17" t="s">
        <v>201</v>
      </c>
      <c r="N58" s="84" t="s">
        <v>341</v>
      </c>
    </row>
    <row r="59" spans="1:14" ht="150">
      <c r="A59" s="55" t="s">
        <v>28</v>
      </c>
      <c r="B59" s="56">
        <v>21</v>
      </c>
      <c r="C59" s="17"/>
      <c r="D59" s="17" t="s">
        <v>216</v>
      </c>
      <c r="E59" s="16" t="s">
        <v>217</v>
      </c>
      <c r="F59" s="16" t="s">
        <v>218</v>
      </c>
      <c r="G59" s="17" t="s">
        <v>220</v>
      </c>
      <c r="H59" s="17" t="s">
        <v>221</v>
      </c>
      <c r="I59" s="18">
        <v>44543</v>
      </c>
      <c r="J59" s="42">
        <v>44543</v>
      </c>
      <c r="K59" s="56" t="s">
        <v>33</v>
      </c>
      <c r="L59" s="19">
        <v>9005.49</v>
      </c>
      <c r="M59" s="17" t="s">
        <v>219</v>
      </c>
      <c r="N59" s="84" t="s">
        <v>341</v>
      </c>
    </row>
    <row r="60" spans="1:14" ht="156.75" customHeight="1">
      <c r="A60" s="12" t="s">
        <v>28</v>
      </c>
      <c r="B60" s="13">
        <v>22</v>
      </c>
      <c r="C60" s="17"/>
      <c r="D60" s="17" t="s">
        <v>224</v>
      </c>
      <c r="E60" s="16" t="s">
        <v>225</v>
      </c>
      <c r="F60" s="16" t="s">
        <v>226</v>
      </c>
      <c r="G60" s="17" t="s">
        <v>227</v>
      </c>
      <c r="H60" s="17" t="s">
        <v>228</v>
      </c>
      <c r="I60" s="18">
        <v>44546</v>
      </c>
      <c r="J60" s="42">
        <v>44546</v>
      </c>
      <c r="K60" s="56" t="s">
        <v>33</v>
      </c>
      <c r="L60" s="19">
        <f>4584+216</f>
        <v>4800</v>
      </c>
      <c r="M60" s="17" t="s">
        <v>229</v>
      </c>
      <c r="N60" s="84" t="s">
        <v>341</v>
      </c>
    </row>
    <row r="61" spans="1:14" ht="154.5" customHeight="1">
      <c r="A61" s="55" t="s">
        <v>28</v>
      </c>
      <c r="B61" s="56">
        <v>23</v>
      </c>
      <c r="C61" s="17"/>
      <c r="D61" s="17" t="s">
        <v>230</v>
      </c>
      <c r="E61" s="16" t="s">
        <v>231</v>
      </c>
      <c r="F61" s="16" t="s">
        <v>233</v>
      </c>
      <c r="G61" s="17" t="s">
        <v>234</v>
      </c>
      <c r="H61" s="17" t="s">
        <v>235</v>
      </c>
      <c r="I61" s="18">
        <v>44546</v>
      </c>
      <c r="J61" s="42">
        <v>44546</v>
      </c>
      <c r="K61" s="56" t="s">
        <v>33</v>
      </c>
      <c r="L61" s="19">
        <f>1945.31+87.19</f>
        <v>2032.5</v>
      </c>
      <c r="M61" s="17" t="s">
        <v>232</v>
      </c>
      <c r="N61" s="84" t="s">
        <v>341</v>
      </c>
    </row>
    <row r="62" spans="1:14" ht="135">
      <c r="A62" s="12" t="s">
        <v>28</v>
      </c>
      <c r="B62" s="13">
        <v>24</v>
      </c>
      <c r="C62" s="17"/>
      <c r="D62" s="17" t="s">
        <v>236</v>
      </c>
      <c r="E62" s="16" t="s">
        <v>237</v>
      </c>
      <c r="F62" s="16" t="s">
        <v>238</v>
      </c>
      <c r="G62" s="17" t="s">
        <v>240</v>
      </c>
      <c r="H62" s="17" t="s">
        <v>241</v>
      </c>
      <c r="I62" s="18">
        <v>44546</v>
      </c>
      <c r="J62" s="42">
        <v>44547</v>
      </c>
      <c r="K62" s="56" t="s">
        <v>33</v>
      </c>
      <c r="L62" s="19">
        <f>822.84+54033.19</f>
        <v>54856.03</v>
      </c>
      <c r="M62" s="17" t="s">
        <v>239</v>
      </c>
      <c r="N62" s="84" t="s">
        <v>341</v>
      </c>
    </row>
    <row r="63" spans="1:14" ht="150">
      <c r="A63" s="55" t="s">
        <v>28</v>
      </c>
      <c r="B63" s="56">
        <v>25</v>
      </c>
      <c r="C63" s="17"/>
      <c r="D63" s="17" t="s">
        <v>236</v>
      </c>
      <c r="E63" s="16" t="s">
        <v>237</v>
      </c>
      <c r="F63" s="16" t="s">
        <v>242</v>
      </c>
      <c r="G63" s="17" t="s">
        <v>243</v>
      </c>
      <c r="H63" s="17" t="s">
        <v>245</v>
      </c>
      <c r="I63" s="18">
        <v>44546</v>
      </c>
      <c r="J63" s="42">
        <v>44547</v>
      </c>
      <c r="K63" s="56" t="s">
        <v>33</v>
      </c>
      <c r="L63" s="19">
        <f>521.13+34221.02</f>
        <v>34742.149999999994</v>
      </c>
      <c r="M63" s="17" t="s">
        <v>244</v>
      </c>
      <c r="N63" s="84" t="s">
        <v>341</v>
      </c>
    </row>
    <row r="64" spans="1:14" ht="150">
      <c r="A64" s="12" t="s">
        <v>28</v>
      </c>
      <c r="B64" s="13">
        <v>26</v>
      </c>
      <c r="C64" s="17"/>
      <c r="D64" s="17" t="s">
        <v>236</v>
      </c>
      <c r="E64" s="16" t="s">
        <v>237</v>
      </c>
      <c r="F64" s="16" t="s">
        <v>246</v>
      </c>
      <c r="G64" s="17" t="s">
        <v>248</v>
      </c>
      <c r="H64" s="17" t="s">
        <v>249</v>
      </c>
      <c r="I64" s="18">
        <v>44546</v>
      </c>
      <c r="J64" s="42">
        <v>44547</v>
      </c>
      <c r="K64" s="56" t="s">
        <v>33</v>
      </c>
      <c r="L64" s="19">
        <f>919.59+60386.15</f>
        <v>61305.74</v>
      </c>
      <c r="M64" s="17" t="s">
        <v>247</v>
      </c>
      <c r="N64" s="84" t="s">
        <v>341</v>
      </c>
    </row>
    <row r="65" spans="1:14" ht="135">
      <c r="A65" s="55" t="s">
        <v>28</v>
      </c>
      <c r="B65" s="56">
        <v>27</v>
      </c>
      <c r="C65" s="17"/>
      <c r="D65" s="17" t="s">
        <v>250</v>
      </c>
      <c r="E65" s="16" t="s">
        <v>251</v>
      </c>
      <c r="F65" s="16" t="s">
        <v>252</v>
      </c>
      <c r="G65" s="17" t="s">
        <v>254</v>
      </c>
      <c r="H65" s="17" t="s">
        <v>255</v>
      </c>
      <c r="I65" s="18">
        <v>44546</v>
      </c>
      <c r="J65" s="42">
        <v>44547</v>
      </c>
      <c r="K65" s="56" t="s">
        <v>33</v>
      </c>
      <c r="L65" s="19">
        <f>716.56+47054.06</f>
        <v>47770.619999999995</v>
      </c>
      <c r="M65" s="17" t="s">
        <v>253</v>
      </c>
      <c r="N65" s="84" t="s">
        <v>341</v>
      </c>
    </row>
    <row r="66" spans="1:14" ht="153" customHeight="1">
      <c r="A66" s="12" t="s">
        <v>28</v>
      </c>
      <c r="B66" s="13">
        <v>28</v>
      </c>
      <c r="C66" s="17"/>
      <c r="D66" s="17" t="s">
        <v>250</v>
      </c>
      <c r="E66" s="16" t="s">
        <v>251</v>
      </c>
      <c r="F66" s="16" t="s">
        <v>256</v>
      </c>
      <c r="G66" s="17" t="s">
        <v>257</v>
      </c>
      <c r="H66" s="17" t="s">
        <v>258</v>
      </c>
      <c r="I66" s="18">
        <v>44546</v>
      </c>
      <c r="J66" s="42">
        <v>44547</v>
      </c>
      <c r="K66" s="56" t="s">
        <v>33</v>
      </c>
      <c r="L66" s="19">
        <f>205.7+13507.48</f>
        <v>13713.18</v>
      </c>
      <c r="M66" s="17" t="s">
        <v>253</v>
      </c>
      <c r="N66" s="84" t="s">
        <v>341</v>
      </c>
    </row>
    <row r="67" spans="1:14" ht="150">
      <c r="A67" s="55" t="s">
        <v>28</v>
      </c>
      <c r="B67" s="56">
        <v>29</v>
      </c>
      <c r="C67" s="17"/>
      <c r="D67" s="17" t="s">
        <v>261</v>
      </c>
      <c r="E67" s="16" t="s">
        <v>259</v>
      </c>
      <c r="F67" s="16" t="s">
        <v>260</v>
      </c>
      <c r="G67" s="17" t="s">
        <v>262</v>
      </c>
      <c r="H67" s="17"/>
      <c r="I67" s="18">
        <v>44547</v>
      </c>
      <c r="J67" s="42">
        <v>44547</v>
      </c>
      <c r="K67" s="56" t="s">
        <v>33</v>
      </c>
      <c r="L67" s="19">
        <f>91.37+2611.96</f>
        <v>2703.33</v>
      </c>
      <c r="M67" s="17" t="s">
        <v>263</v>
      </c>
      <c r="N67" s="84" t="s">
        <v>341</v>
      </c>
    </row>
    <row r="68" spans="1:14" ht="150">
      <c r="A68" s="12" t="s">
        <v>28</v>
      </c>
      <c r="B68" s="13">
        <v>30</v>
      </c>
      <c r="C68" s="17"/>
      <c r="D68" s="17" t="s">
        <v>261</v>
      </c>
      <c r="E68" s="16" t="s">
        <v>259</v>
      </c>
      <c r="F68" s="16" t="s">
        <v>264</v>
      </c>
      <c r="G68" s="17" t="s">
        <v>265</v>
      </c>
      <c r="H68" s="17"/>
      <c r="I68" s="18">
        <v>44547</v>
      </c>
      <c r="J68" s="42">
        <v>44547</v>
      </c>
      <c r="K68" s="56" t="s">
        <v>33</v>
      </c>
      <c r="L68" s="19">
        <f>91.37+2611.96</f>
        <v>2703.33</v>
      </c>
      <c r="M68" s="17" t="s">
        <v>263</v>
      </c>
      <c r="N68" s="84" t="s">
        <v>341</v>
      </c>
    </row>
    <row r="69" spans="1:14" ht="150">
      <c r="A69" s="55" t="s">
        <v>28</v>
      </c>
      <c r="B69" s="56">
        <v>31</v>
      </c>
      <c r="C69" s="17"/>
      <c r="D69" s="17" t="s">
        <v>266</v>
      </c>
      <c r="E69" s="16" t="s">
        <v>267</v>
      </c>
      <c r="F69" s="16" t="s">
        <v>268</v>
      </c>
      <c r="G69" s="17" t="s">
        <v>270</v>
      </c>
      <c r="H69" s="17"/>
      <c r="I69" s="18">
        <v>44547</v>
      </c>
      <c r="J69" s="42">
        <v>44547</v>
      </c>
      <c r="K69" s="56" t="s">
        <v>33</v>
      </c>
      <c r="L69" s="69">
        <f>1836.93+156993.82+9184.65+15677.6</f>
        <v>183693</v>
      </c>
      <c r="M69" s="17" t="s">
        <v>269</v>
      </c>
      <c r="N69" s="84" t="s">
        <v>341</v>
      </c>
    </row>
    <row r="70" spans="1:14" ht="139.5" customHeight="1">
      <c r="A70" s="12" t="s">
        <v>28</v>
      </c>
      <c r="B70" s="13">
        <v>32</v>
      </c>
      <c r="C70" s="17"/>
      <c r="D70" s="17" t="s">
        <v>236</v>
      </c>
      <c r="E70" s="16" t="s">
        <v>237</v>
      </c>
      <c r="F70" s="16" t="s">
        <v>271</v>
      </c>
      <c r="G70" s="17" t="s">
        <v>273</v>
      </c>
      <c r="H70" s="17"/>
      <c r="I70" s="18">
        <v>44547</v>
      </c>
      <c r="J70" s="42">
        <v>44547</v>
      </c>
      <c r="K70" s="56" t="s">
        <v>33</v>
      </c>
      <c r="L70" s="19">
        <f>822.84+54033.19</f>
        <v>54856.03</v>
      </c>
      <c r="M70" s="17" t="s">
        <v>272</v>
      </c>
      <c r="N70" s="84" t="s">
        <v>341</v>
      </c>
    </row>
    <row r="71" spans="1:14" ht="150">
      <c r="A71" s="55" t="s">
        <v>28</v>
      </c>
      <c r="B71" s="56">
        <v>33</v>
      </c>
      <c r="C71" s="17"/>
      <c r="D71" s="17" t="s">
        <v>236</v>
      </c>
      <c r="E71" s="16" t="s">
        <v>237</v>
      </c>
      <c r="F71" s="16" t="s">
        <v>274</v>
      </c>
      <c r="G71" s="17" t="s">
        <v>276</v>
      </c>
      <c r="H71" s="17"/>
      <c r="I71" s="18">
        <v>44547</v>
      </c>
      <c r="J71" s="42">
        <v>44547</v>
      </c>
      <c r="K71" s="56" t="s">
        <v>33</v>
      </c>
      <c r="L71" s="19">
        <f>1261.13+82814.13</f>
        <v>84075.260000000009</v>
      </c>
      <c r="M71" s="17" t="s">
        <v>275</v>
      </c>
      <c r="N71" s="84" t="s">
        <v>341</v>
      </c>
    </row>
    <row r="72" spans="1:14" ht="173.25" customHeight="1">
      <c r="A72" s="12" t="s">
        <v>28</v>
      </c>
      <c r="B72" s="13">
        <v>34</v>
      </c>
      <c r="C72" s="17"/>
      <c r="D72" s="17" t="s">
        <v>236</v>
      </c>
      <c r="E72" s="16" t="s">
        <v>237</v>
      </c>
      <c r="F72" s="16" t="s">
        <v>279</v>
      </c>
      <c r="G72" s="17" t="s">
        <v>281</v>
      </c>
      <c r="H72" s="17"/>
      <c r="I72" s="18">
        <v>44547</v>
      </c>
      <c r="J72" s="42">
        <v>44547</v>
      </c>
      <c r="K72" s="56" t="s">
        <v>33</v>
      </c>
      <c r="L72" s="19">
        <f>798.71+52448.95</f>
        <v>53247.659999999996</v>
      </c>
      <c r="M72" s="17" t="s">
        <v>280</v>
      </c>
      <c r="N72" s="84" t="s">
        <v>341</v>
      </c>
    </row>
    <row r="73" spans="1:14" ht="155.25" customHeight="1">
      <c r="A73" s="55" t="s">
        <v>28</v>
      </c>
      <c r="B73" s="56">
        <v>35</v>
      </c>
      <c r="C73" s="17"/>
      <c r="D73" s="17" t="s">
        <v>285</v>
      </c>
      <c r="E73" s="16" t="s">
        <v>286</v>
      </c>
      <c r="F73" s="16" t="s">
        <v>287</v>
      </c>
      <c r="G73" s="17" t="s">
        <v>288</v>
      </c>
      <c r="H73" s="17"/>
      <c r="I73" s="18">
        <v>44547</v>
      </c>
      <c r="J73" s="42">
        <v>44547</v>
      </c>
      <c r="K73" s="56" t="s">
        <v>33</v>
      </c>
      <c r="L73" s="19">
        <v>2000</v>
      </c>
      <c r="M73" s="17" t="s">
        <v>289</v>
      </c>
      <c r="N73" s="84" t="s">
        <v>341</v>
      </c>
    </row>
    <row r="74" spans="1:14" ht="150">
      <c r="A74" s="12" t="s">
        <v>28</v>
      </c>
      <c r="B74" s="13">
        <v>36</v>
      </c>
      <c r="C74" s="17"/>
      <c r="D74" s="17" t="s">
        <v>294</v>
      </c>
      <c r="E74" s="16" t="s">
        <v>295</v>
      </c>
      <c r="F74" s="16" t="s">
        <v>296</v>
      </c>
      <c r="G74" s="17" t="s">
        <v>298</v>
      </c>
      <c r="H74" s="17"/>
      <c r="I74" s="18">
        <v>44547</v>
      </c>
      <c r="J74" s="42">
        <v>44547</v>
      </c>
      <c r="K74" s="56" t="s">
        <v>33</v>
      </c>
      <c r="L74" s="19">
        <v>115.09</v>
      </c>
      <c r="M74" s="17" t="s">
        <v>297</v>
      </c>
      <c r="N74" s="84" t="s">
        <v>341</v>
      </c>
    </row>
    <row r="75" spans="1:14" ht="150">
      <c r="A75" s="55" t="s">
        <v>28</v>
      </c>
      <c r="B75" s="56">
        <v>37</v>
      </c>
      <c r="C75" s="17"/>
      <c r="D75" s="17" t="s">
        <v>294</v>
      </c>
      <c r="E75" s="16" t="s">
        <v>295</v>
      </c>
      <c r="F75" s="16" t="s">
        <v>299</v>
      </c>
      <c r="G75" s="17" t="s">
        <v>300</v>
      </c>
      <c r="H75" s="17"/>
      <c r="I75" s="18">
        <v>44547</v>
      </c>
      <c r="J75" s="42">
        <v>44547</v>
      </c>
      <c r="K75" s="56" t="s">
        <v>33</v>
      </c>
      <c r="L75" s="19">
        <v>196.83</v>
      </c>
      <c r="M75" s="17" t="s">
        <v>297</v>
      </c>
      <c r="N75" s="84" t="s">
        <v>341</v>
      </c>
    </row>
    <row r="76" spans="1:14" ht="150">
      <c r="A76" s="12" t="s">
        <v>28</v>
      </c>
      <c r="B76" s="13">
        <v>38</v>
      </c>
      <c r="C76" s="17"/>
      <c r="D76" s="17" t="s">
        <v>294</v>
      </c>
      <c r="E76" s="16" t="s">
        <v>295</v>
      </c>
      <c r="F76" s="16" t="s">
        <v>301</v>
      </c>
      <c r="G76" s="17" t="s">
        <v>302</v>
      </c>
      <c r="H76" s="17"/>
      <c r="I76" s="18">
        <v>44547</v>
      </c>
      <c r="J76" s="42">
        <v>44547</v>
      </c>
      <c r="K76" s="56" t="s">
        <v>33</v>
      </c>
      <c r="L76" s="19">
        <v>60.63</v>
      </c>
      <c r="M76" s="17" t="s">
        <v>297</v>
      </c>
      <c r="N76" s="84" t="s">
        <v>341</v>
      </c>
    </row>
    <row r="77" spans="1:14" ht="150">
      <c r="A77" s="55" t="s">
        <v>28</v>
      </c>
      <c r="B77" s="56">
        <v>39</v>
      </c>
      <c r="C77" s="17"/>
      <c r="D77" s="67" t="s">
        <v>294</v>
      </c>
      <c r="E77" s="68" t="s">
        <v>295</v>
      </c>
      <c r="F77" s="16" t="s">
        <v>303</v>
      </c>
      <c r="G77" s="17" t="s">
        <v>304</v>
      </c>
      <c r="H77" s="17"/>
      <c r="I77" s="18">
        <v>44547</v>
      </c>
      <c r="J77" s="42">
        <v>44547</v>
      </c>
      <c r="K77" s="56" t="s">
        <v>33</v>
      </c>
      <c r="L77" s="19">
        <v>183.17</v>
      </c>
      <c r="M77" s="17" t="s">
        <v>297</v>
      </c>
      <c r="N77" s="84" t="s">
        <v>341</v>
      </c>
    </row>
    <row r="78" spans="1:14" ht="165">
      <c r="A78" s="12" t="s">
        <v>28</v>
      </c>
      <c r="B78" s="13">
        <v>40</v>
      </c>
      <c r="C78" s="17"/>
      <c r="D78" s="17" t="s">
        <v>216</v>
      </c>
      <c r="E78" s="16" t="s">
        <v>217</v>
      </c>
      <c r="F78" s="16" t="s">
        <v>305</v>
      </c>
      <c r="G78" s="17" t="s">
        <v>307</v>
      </c>
      <c r="H78" s="17"/>
      <c r="I78" s="18">
        <v>44547</v>
      </c>
      <c r="J78" s="42">
        <v>44547</v>
      </c>
      <c r="K78" s="56" t="s">
        <v>33</v>
      </c>
      <c r="L78" s="19">
        <v>81470.820000000007</v>
      </c>
      <c r="M78" s="17" t="s">
        <v>306</v>
      </c>
      <c r="N78" s="84" t="s">
        <v>341</v>
      </c>
    </row>
    <row r="79" spans="1:14" ht="150">
      <c r="A79" s="55" t="s">
        <v>28</v>
      </c>
      <c r="B79" s="56">
        <v>41</v>
      </c>
      <c r="C79" s="17"/>
      <c r="D79" s="17" t="s">
        <v>309</v>
      </c>
      <c r="E79" s="16" t="s">
        <v>308</v>
      </c>
      <c r="F79" s="16" t="s">
        <v>310</v>
      </c>
      <c r="G79" s="17" t="s">
        <v>312</v>
      </c>
      <c r="H79" s="17"/>
      <c r="I79" s="18">
        <v>44547</v>
      </c>
      <c r="J79" s="42">
        <v>44547</v>
      </c>
      <c r="K79" s="56" t="s">
        <v>33</v>
      </c>
      <c r="L79" s="19">
        <f>2934.73+400.19+1333.97+22010.45</f>
        <v>26679.34</v>
      </c>
      <c r="M79" s="17" t="s">
        <v>311</v>
      </c>
      <c r="N79" s="84" t="s">
        <v>341</v>
      </c>
    </row>
    <row r="80" spans="1:14" ht="150">
      <c r="A80" s="12" t="s">
        <v>28</v>
      </c>
      <c r="B80" s="13">
        <v>42</v>
      </c>
      <c r="C80" s="17"/>
      <c r="D80" s="17" t="s">
        <v>313</v>
      </c>
      <c r="E80" s="16" t="s">
        <v>314</v>
      </c>
      <c r="F80" s="16" t="s">
        <v>315</v>
      </c>
      <c r="G80" s="17" t="s">
        <v>317</v>
      </c>
      <c r="H80" s="17"/>
      <c r="I80" s="18">
        <v>44547</v>
      </c>
      <c r="J80" s="42">
        <v>44547</v>
      </c>
      <c r="K80" s="56" t="s">
        <v>33</v>
      </c>
      <c r="L80" s="19">
        <f>51.92+1048.08</f>
        <v>1100</v>
      </c>
      <c r="M80" s="17" t="s">
        <v>316</v>
      </c>
      <c r="N80" s="84" t="s">
        <v>341</v>
      </c>
    </row>
    <row r="81" spans="1:14" ht="165">
      <c r="A81" s="55" t="s">
        <v>28</v>
      </c>
      <c r="B81" s="56">
        <v>43</v>
      </c>
      <c r="C81" s="17"/>
      <c r="D81" s="17" t="s">
        <v>216</v>
      </c>
      <c r="E81" s="16" t="s">
        <v>217</v>
      </c>
      <c r="F81" s="16" t="s">
        <v>323</v>
      </c>
      <c r="G81" s="17" t="s">
        <v>324</v>
      </c>
      <c r="H81" s="17"/>
      <c r="I81" s="18">
        <v>44547</v>
      </c>
      <c r="J81" s="42">
        <v>44547</v>
      </c>
      <c r="K81" s="56" t="s">
        <v>33</v>
      </c>
      <c r="L81" s="19">
        <v>35435.769999999997</v>
      </c>
      <c r="M81" s="17" t="s">
        <v>325</v>
      </c>
      <c r="N81" s="84" t="s">
        <v>341</v>
      </c>
    </row>
    <row r="82" spans="1:14" ht="135">
      <c r="A82" s="12" t="s">
        <v>28</v>
      </c>
      <c r="B82" s="13">
        <v>44</v>
      </c>
      <c r="C82" s="17"/>
      <c r="D82" s="17" t="s">
        <v>313</v>
      </c>
      <c r="E82" s="16" t="s">
        <v>314</v>
      </c>
      <c r="F82" s="16" t="s">
        <v>326</v>
      </c>
      <c r="G82" s="17" t="s">
        <v>328</v>
      </c>
      <c r="H82" s="17"/>
      <c r="I82" s="18">
        <v>44547</v>
      </c>
      <c r="J82" s="42">
        <v>44547</v>
      </c>
      <c r="K82" s="56" t="s">
        <v>33</v>
      </c>
      <c r="L82" s="19">
        <f>51.92+1048.08</f>
        <v>1100</v>
      </c>
      <c r="M82" s="17" t="s">
        <v>327</v>
      </c>
      <c r="N82" s="84" t="s">
        <v>341</v>
      </c>
    </row>
    <row r="83" spans="1:14" ht="135">
      <c r="A83" s="55" t="s">
        <v>28</v>
      </c>
      <c r="B83" s="56">
        <v>45</v>
      </c>
      <c r="C83" s="17"/>
      <c r="D83" s="25" t="s">
        <v>334</v>
      </c>
      <c r="E83" s="16" t="s">
        <v>335</v>
      </c>
      <c r="F83" s="16" t="s">
        <v>339</v>
      </c>
      <c r="G83" s="17" t="s">
        <v>340</v>
      </c>
      <c r="H83" s="17"/>
      <c r="I83" s="18">
        <v>44547</v>
      </c>
      <c r="J83" s="42">
        <v>44547</v>
      </c>
      <c r="K83" s="56" t="s">
        <v>33</v>
      </c>
      <c r="L83" s="19">
        <f>74.5+1415.5</f>
        <v>1490</v>
      </c>
      <c r="M83" s="17" t="s">
        <v>337</v>
      </c>
      <c r="N83" s="84" t="s">
        <v>341</v>
      </c>
    </row>
    <row r="84" spans="1:14">
      <c r="A84" s="83" t="s">
        <v>17</v>
      </c>
      <c r="B84" s="83"/>
      <c r="C84" s="83"/>
      <c r="D84" s="83"/>
      <c r="E84" s="28"/>
    </row>
    <row r="85" spans="1:14" ht="15.95" customHeight="1">
      <c r="A85" s="29" t="str">
        <f>A26</f>
        <v>Data da última atualização:</v>
      </c>
      <c r="B85" s="30">
        <f>B34</f>
        <v>44564</v>
      </c>
      <c r="C85" s="29"/>
      <c r="D85" s="46"/>
      <c r="E85" s="31"/>
    </row>
    <row r="87" spans="1:14">
      <c r="A87" s="82" t="s">
        <v>20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4">
      <c r="A88" s="23" t="s">
        <v>2</v>
      </c>
      <c r="B88" s="23" t="s">
        <v>3</v>
      </c>
      <c r="C88" s="24" t="s">
        <v>4</v>
      </c>
      <c r="D88" s="24" t="s">
        <v>24</v>
      </c>
      <c r="E88" s="24" t="s">
        <v>5</v>
      </c>
      <c r="F88" s="24" t="s">
        <v>6</v>
      </c>
      <c r="G88" s="23" t="s">
        <v>7</v>
      </c>
      <c r="H88" s="23"/>
      <c r="I88" s="23" t="s">
        <v>8</v>
      </c>
      <c r="J88" s="24" t="s">
        <v>9</v>
      </c>
      <c r="K88" s="24" t="s">
        <v>10</v>
      </c>
      <c r="L88" s="24" t="s">
        <v>11</v>
      </c>
      <c r="M88" s="7" t="s">
        <v>12</v>
      </c>
    </row>
    <row r="89" spans="1:14">
      <c r="A89" s="9"/>
      <c r="B89" s="9"/>
      <c r="C89" s="9"/>
      <c r="D89" s="40"/>
      <c r="E89" s="9"/>
      <c r="F89" s="10" t="s">
        <v>13</v>
      </c>
      <c r="G89" s="41" t="s">
        <v>14</v>
      </c>
      <c r="H89" s="41"/>
      <c r="I89" s="11" t="s">
        <v>15</v>
      </c>
      <c r="J89" s="44" t="s">
        <v>16</v>
      </c>
      <c r="K89" s="9"/>
      <c r="L89" s="9"/>
      <c r="M89" s="9"/>
    </row>
    <row r="90" spans="1:14">
      <c r="A90" s="9" t="s">
        <v>28</v>
      </c>
      <c r="B90" s="9"/>
      <c r="C90" s="9"/>
      <c r="D90" s="40"/>
      <c r="E90" s="9"/>
      <c r="F90" s="9"/>
      <c r="G90" s="13"/>
      <c r="H90" s="13"/>
      <c r="I90" s="13"/>
      <c r="J90" s="40"/>
      <c r="K90" s="9"/>
      <c r="L90" s="9"/>
      <c r="M90" s="21"/>
    </row>
    <row r="91" spans="1:14">
      <c r="A91" s="9"/>
      <c r="B91" s="9"/>
      <c r="C91" s="9"/>
      <c r="D91" s="40"/>
      <c r="E91" s="9"/>
      <c r="F91" s="9"/>
      <c r="G91" s="13"/>
      <c r="H91" s="13"/>
      <c r="I91" s="13"/>
      <c r="J91" s="40"/>
      <c r="K91" s="9"/>
      <c r="L91" s="9"/>
      <c r="M91" s="21"/>
    </row>
    <row r="92" spans="1:14">
      <c r="A92" s="9"/>
      <c r="B92" s="9"/>
      <c r="C92" s="9"/>
      <c r="D92" s="40"/>
      <c r="E92" s="9"/>
      <c r="F92" s="9"/>
      <c r="G92" s="13"/>
      <c r="H92" s="13"/>
      <c r="I92" s="13"/>
      <c r="J92" s="40"/>
      <c r="K92" s="9"/>
      <c r="L92" s="9"/>
      <c r="M92" s="21"/>
    </row>
    <row r="93" spans="1:14">
      <c r="A93" s="9"/>
      <c r="B93" s="9"/>
      <c r="C93" s="9"/>
      <c r="D93" s="40"/>
      <c r="E93" s="9"/>
      <c r="F93" s="9"/>
      <c r="G93" s="13"/>
      <c r="H93" s="13"/>
      <c r="I93" s="13"/>
      <c r="J93" s="40"/>
      <c r="K93" s="9"/>
      <c r="L93" s="9"/>
      <c r="M93" s="21"/>
    </row>
    <row r="94" spans="1:14">
      <c r="A94" s="79" t="s">
        <v>17</v>
      </c>
      <c r="B94" s="79"/>
      <c r="C94" s="79"/>
      <c r="D94" s="79"/>
    </row>
    <row r="95" spans="1:14" ht="15.95" customHeight="1">
      <c r="A95" s="29" t="str">
        <f>A26</f>
        <v>Data da última atualização:</v>
      </c>
      <c r="B95" s="30">
        <f>B85</f>
        <v>44564</v>
      </c>
      <c r="C95" s="29"/>
      <c r="D95" s="46"/>
    </row>
    <row r="96" spans="1:14">
      <c r="A96" s="78" t="s">
        <v>21</v>
      </c>
      <c r="B96" s="78"/>
      <c r="C96" s="78"/>
      <c r="D96" s="78"/>
      <c r="E96" s="78"/>
    </row>
    <row r="97" spans="1:11">
      <c r="A97" s="78" t="s">
        <v>22</v>
      </c>
      <c r="B97" s="78"/>
      <c r="C97" s="78"/>
      <c r="D97" s="78"/>
      <c r="E97" s="78"/>
    </row>
    <row r="98" spans="1:11">
      <c r="A98" s="51" t="s">
        <v>23</v>
      </c>
      <c r="B98" s="51"/>
      <c r="C98" s="51"/>
      <c r="D98" s="51"/>
    </row>
    <row r="101" spans="1:11">
      <c r="K101" t="s">
        <v>26</v>
      </c>
    </row>
  </sheetData>
  <mergeCells count="11">
    <mergeCell ref="A97:E97"/>
    <mergeCell ref="A96:E96"/>
    <mergeCell ref="A94:D94"/>
    <mergeCell ref="A2:O2"/>
    <mergeCell ref="A3:F3"/>
    <mergeCell ref="A28:L28"/>
    <mergeCell ref="A87:L87"/>
    <mergeCell ref="A25:E25"/>
    <mergeCell ref="A37:L37"/>
    <mergeCell ref="A33:D33"/>
    <mergeCell ref="A84:D8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Clilson Castro Viana</cp:lastModifiedBy>
  <cp:revision>8</cp:revision>
  <dcterms:created xsi:type="dcterms:W3CDTF">2021-09-30T13:08:24Z</dcterms:created>
  <dcterms:modified xsi:type="dcterms:W3CDTF">2022-01-04T15:49:31Z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