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tabRatio="500"/>
  </bookViews>
  <sheets>
    <sheet name="Plan1" sheetId="1" r:id="rId1"/>
    <sheet name="Plan4" sheetId="2" r:id="rId2"/>
    <sheet name="Plan2" sheetId="3" r:id="rId3"/>
    <sheet name="Plan3" sheetId="4" r:id="rId4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K32" i="1"/>
  <c r="K87" i="1" l="1"/>
  <c r="K83" i="1"/>
  <c r="K82" i="1"/>
  <c r="K81" i="1"/>
  <c r="K41" i="1"/>
  <c r="K76" i="1" l="1"/>
  <c r="K75" i="1"/>
  <c r="K71" i="1" l="1"/>
  <c r="K70" i="1"/>
  <c r="K69" i="1"/>
  <c r="K68" i="1"/>
  <c r="K67" i="1"/>
  <c r="K61" i="1"/>
  <c r="K38" i="1"/>
  <c r="B96" i="1" l="1"/>
  <c r="B106" i="1" s="1"/>
  <c r="A106" i="1"/>
  <c r="A96" i="1"/>
  <c r="K58" i="1"/>
  <c r="A43" i="1"/>
</calcChain>
</file>

<file path=xl/sharedStrings.xml><?xml version="1.0" encoding="utf-8"?>
<sst xmlns="http://schemas.openxmlformats.org/spreadsheetml/2006/main" count="611" uniqueCount="323">
  <si>
    <t>OUTUBRO/2021</t>
  </si>
  <si>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</si>
  <si>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</si>
  <si>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</si>
  <si>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</si>
  <si>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>CNPJ/CPF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</si>
  <si>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</si>
  <si>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</si>
  <si>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</si>
  <si>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</si>
  <si>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</si>
  <si>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</si>
  <si>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</si>
  <si>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</si>
  <si>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hiperlink para CT</t>
  </si>
  <si>
    <t>hiperlink para NF</t>
  </si>
  <si>
    <t xml:space="preserve">  Dta do atesto/liquidação</t>
  </si>
  <si>
    <t>O.B ou ( pgto não realizado)</t>
  </si>
  <si>
    <t>OUTUBRO</t>
  </si>
  <si>
    <t xml:space="preserve">ANDRE DE VASCONCELOS GITIRANA </t>
  </si>
  <si>
    <t>Liquidação da NE n. 2021NE0001138 - Referente a fornecimento de frigobar, tombo 18388, à PGJ/AM por ANDRE DE VASCONCELOS GITIRANA, conforme PE Nº 4.029/2020/CPL/MP/PGJ, DANFE nº 1392/2021 e SEI nº 2021.016794.</t>
  </si>
  <si>
    <t>1392/2021</t>
  </si>
  <si>
    <t>18/10/2021</t>
  </si>
  <si>
    <t>2021.016794</t>
  </si>
  <si>
    <t>LAR E COZINHA COMERCIAL LTDA</t>
  </si>
  <si>
    <t>Liquidação da NE n. 2021NE0001252 - Referente a aquisição de 1 (um) bebedouro, tombo 18404, para a Promotoria de Caapiranga/AM pela LAR E COZINHA COMERCIAL LTDA, conforme DANFE nº 1112/2021 e SEI nº 2021.017276.</t>
  </si>
  <si>
    <t>1112/2021</t>
  </si>
  <si>
    <t>2021.017276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</si>
  <si>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</si>
  <si>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</si>
  <si>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28407393215</t>
  </si>
  <si>
    <t>VERA NEIDE PINTO CAVALCANTE</t>
  </si>
  <si>
    <t>Liquidação da NE nº 2021NE0000632 - Ref. a locação de imóvel da promotoria de justiça de Coari a PGJ/AM pela VERA NEIDE PINTO CAVALCANTE, relativo ao mês 09/2021, conforme contrato nº 019/2018/PGJ, recibo 09/2021 e SEI nº 2021.016609.</t>
  </si>
  <si>
    <t xml:space="preserve"> 09/2021</t>
  </si>
  <si>
    <t>-</t>
  </si>
  <si>
    <t>2021.016609</t>
  </si>
  <si>
    <t>COENCIL EMPREENDIMENTOS IMOBILIÁRIOS LTDA</t>
  </si>
  <si>
    <t>Liquidação da NE n. 2021NE0000610 - Referente a serviço de aluguel de imóvel da UNAD Adrianópolis à PGJ/AM pela COENCIL, relativo a setembro de 2021, conforme contrato nº 032/2018/PGJ, recibo nº 18/2021 e SEI nº 2021.016619.</t>
  </si>
  <si>
    <t>18/2021</t>
  </si>
  <si>
    <t>2021.016619</t>
  </si>
  <si>
    <t>SAMUEL MENDES DA SILVA</t>
  </si>
  <si>
    <t>Liquidação da NE n. 2021NE0000289 - Referente a locação de imóvel na comarca de Juruá a PGJ/AM por SAMUEL MENDES DA SILVA, relativo a setembro de 2021, conforme contrato nº 004/2021/PGJ, recibo nº 09/2021 e SEI nº 2021.016614.</t>
  </si>
  <si>
    <t>09/2021</t>
  </si>
  <si>
    <t>2021.016614</t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</si>
  <si>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</si>
  <si>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t>OI S.A.</t>
  </si>
  <si>
    <t>Liquidação da NE nº 2021NE0000990 - Referente a serviço de telefonia fixa a PGJ/AM pela OI S.A., relativo a Setembro/2021, conforme contrato nº 035/2018/PGJ, Fatura nº 300039189437/2021 e SEI nº 2021.015979.</t>
  </si>
  <si>
    <t>300039189437</t>
  </si>
  <si>
    <t>2021.015979</t>
  </si>
  <si>
    <t>Liquidação da NE nº 2021NE0000990 - Referente a serviço de telefonia fixa a PGJ/AM pela OI S.A., relativo a Setembro/2021, conforme contrato nº 035/2018/PGJ, Fatura nº 300039189436/2021 e SEI nº 2021.015978.</t>
  </si>
  <si>
    <t xml:space="preserve"> 300039189436</t>
  </si>
  <si>
    <t>2021.015978</t>
  </si>
  <si>
    <t>CREA-AM - Conselho Regional de Engenharia e Agronomia do Amazonas</t>
  </si>
  <si>
    <t>Liquidação da NE n. 2021NE0001493 - Referente a pagamento de ART AM20210277153 da fiscalização do contrato nº 020/2021/PGJ da PGJ/AM ao CREA/AM, conforme solicitado no SEI nº 2021.015794.</t>
  </si>
  <si>
    <t xml:space="preserve">AM20210277153 </t>
  </si>
  <si>
    <t>2021.015794</t>
  </si>
  <si>
    <t>682 SOLUÇOES EM TECNOLOGIA DA INFORMAÇAO LTDA  ME</t>
  </si>
  <si>
    <t>Liquidação da NE n. 2021NE0001280 - Referente a aquisição de 5 licenças anuais de uso do software SEOBRA a PGJ/AM pela 682 SOLUÇÕES EM TECNOLOGIA DA INFORMAÇÃO LTDA ME, conforme NFSe nº 16533/2021 e SEI nº 2021.015511.</t>
  </si>
  <si>
    <t>16533</t>
  </si>
  <si>
    <t>2021.015511</t>
  </si>
  <si>
    <t>04406195000125</t>
  </si>
  <si>
    <t>COSAMA COMPANHIA DE SANEAMENTO DO AMAZONAS</t>
  </si>
  <si>
    <t>Liquidação da NE n. 2021NE0000142 - Referente a serviço de água/esgoto promotoria Tabatinga/AM à PGJ/AM pela COSAMA, relativo a agosto de 2021, conforme contrato nº 004/2021/PGJ, fatura nº 04943082021-4 e SEI nº 2021.015927.</t>
  </si>
  <si>
    <t>04943082021-4</t>
  </si>
  <si>
    <t>2021.015927</t>
  </si>
  <si>
    <t>Liquidação da NE n. 2021NE0000142 - Referente a serviço de água/esgoto promotoria Carauari/AM à PGJ/AM pela COSAMA, relativo a agosto de 2021, conforme contrato nº 004/2021/PGJ, fatura nº 17246082021-7 e SEI nº 2021.015927.</t>
  </si>
  <si>
    <t>17246082021-7</t>
  </si>
  <si>
    <t>Liquidação da NE n. 2021NE0000142 - Referente a serviço de água/esgoto promotoria Codajás/AM à PGJ/AM pela COSAMA, relativo a agosto de 2021, conforme contrato nº 004/2021/PGJ, fatura nº 28487082021-4 e SEI nº 2021.015927.</t>
  </si>
  <si>
    <t>28487082021-4</t>
  </si>
  <si>
    <t>Liquidação da NE n. 2021NE0000142 - Referente a serviço de água/esgoto promotoria Autazes/AM à PGJ/AM pela COSAMA, relativo a agosto de 2021, conforme contrato nº 004/2021/PGJ, fatura nº 22098082021-5 e SEI nº 2021.015927.</t>
  </si>
  <si>
    <t>22098082021-5</t>
  </si>
  <si>
    <t>02341467000120</t>
  </si>
  <si>
    <t>AMAZONAS DISTRIBUIDORA DE ENERGIA S/A</t>
  </si>
  <si>
    <t>Liquidação da NE nº 2021NE0000795 - Referente a fornecimento de energia elétrica a PGJ/AM pela AMAZONAS DISTRIBUIDORA DE ENERGIA S/A, relativo a Agosto/2021, conforme contrato nº 010/2021/PGJ, Fatura nº 48859248/2021 e SEI nº 2021.016970.</t>
  </si>
  <si>
    <t>48859248</t>
  </si>
  <si>
    <t>2021.016970</t>
  </si>
  <si>
    <t>04322541000197</t>
  </si>
  <si>
    <t>Liquidação da NE n. 2021NE0001507 - Referente a pagamento de ART AM20210279077 da fiscalização do contrato 018/2021/PGJ da PGJ/AM ao CREA/AM, conforme solicitado no SEI nº 2021.016490.</t>
  </si>
  <si>
    <t>AM20210279077</t>
  </si>
  <si>
    <t>2021.016490</t>
  </si>
  <si>
    <t>12891300000197</t>
  </si>
  <si>
    <t>JF TECNOLOGIA LTDA -ME</t>
  </si>
  <si>
    <t>Liquidação da NE n. 2021NE0000628 - Ref. a serviço de limpeza e conservação, copa, garçom, manutenção predial a PGJ/AM pela JF TECNOLOGIA EIRELI, relativo a agosto de 2021, conforme contrato nº 010/2020/PGJ, NFS-e nº 2991/2021 e SEI nº 2021.015187.</t>
  </si>
  <si>
    <t>2991/2021</t>
  </si>
  <si>
    <t>2021.015187</t>
  </si>
  <si>
    <t>08329433000105</t>
  </si>
  <si>
    <t>GIBBOR BRASIL PUBLICIDADE E PROPAGANDA LTDA</t>
  </si>
  <si>
    <t>Liquidação da NE nº 2021NE0000919 - Ref. a serviço de publicação dos atos oficiais a PGJ/AM pela GIBBOR BRASIL PUBLICIDADE E PROPAGANDA LTDA, relativo a Julho/2021, conf. contrato nº 011/2021/PGJ, NFSe nº 2/2021 e SEI nº 2021.015058.</t>
  </si>
  <si>
    <t>2/2021</t>
  </si>
  <si>
    <t>2021.015058</t>
  </si>
  <si>
    <t>02558157000162</t>
  </si>
  <si>
    <t>TELEFONICA BRASIL S.A.</t>
  </si>
  <si>
    <t>Liquidação da NE nº 2021NE0000580 - Referente a serviço de telefonia móvel a PGJ/AM pela TELEFONICA BRASIL S.A., relativo a Setembro/2021, conforme contrato nº 011/2018/PGJ, Fatura nº 345991343/2021 e SEI nº 2021.017045.</t>
  </si>
  <si>
    <t>345991343</t>
  </si>
  <si>
    <t>2021.017045</t>
  </si>
  <si>
    <t>PRODAM PROCESSAMENTO DE DADOS AMAZONAS SA</t>
  </si>
  <si>
    <t>Liquidação da NE n. 2021NE0000141 - Ref. a serv. de exec. de sistema de RH a PGJ/AM pela PRODAM - PROCESS. DE DADOS AMAZONAS S.A, relativo a setembro de 2021, conforme contrato nº 003/2020/PGJ, NFSe nº 24384/2021 e SEI nº 2021.017000.</t>
  </si>
  <si>
    <t>24384/2021</t>
  </si>
  <si>
    <t>2021.017000</t>
  </si>
  <si>
    <t>TRIVALE ADMINISTRACAO LTDA</t>
  </si>
  <si>
    <t>Liquidação da NE n. 2021NE0000121 - Referente a gerenciamento e fornecimento de vale-alimentação de servidores da PGJ/AM pela TRIVALE, relativo a setembro de 2021, conforme contrato nº 015/2020/PGJ, NFS nº 01732914/2021 e SEI nº 2021.017087.</t>
  </si>
  <si>
    <t>01732914/2021</t>
  </si>
  <si>
    <t>2021.017087</t>
  </si>
  <si>
    <t>EYES NWHERE SISTEMAS INTELIGENTES DE IMAGEM LTDA</t>
  </si>
  <si>
    <t>Liquidação da NE n. 2021NE0000147 - Referente a serviço de conectividade ponto a ponto em fibra óptica a PGJ/AM pela EYES NWHERE, relativo a setembro de 2021, conforme contrato nº 001/2021/PGJ, NFS-e nº 4726/2021 e SEI nº 2021.016868.</t>
  </si>
  <si>
    <t>4726/2021</t>
  </si>
  <si>
    <t>2021.016868</t>
  </si>
  <si>
    <t>Liquidação da NE n. 2021NE0000166 - Referente a serviço emergencial de proteção Anti-DDOS a PGJ/AM pela EYES NWHERE, relativo a setembro de 2021, conforme contrato nº 003/2021/PGJ, NFSe nº 4727/2021 e SEI nº 2021.016869.</t>
  </si>
  <si>
    <t>4727/2021</t>
  </si>
  <si>
    <t>2021.016869</t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</si>
  <si>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</si>
  <si>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</si>
  <si>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</si>
  <si>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</si>
  <si>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CPF/CNPJ</t>
  </si>
  <si>
    <t>32183517000150</t>
  </si>
  <si>
    <t>Liquidação da NE nº 2021NE0001089 - Referente aquisição de um forno de micro-ondas, tombo 18386 para Promotoria de Itapiranga/AM pela LAR E COZINHA COMERCIAL LTDA conforme PE Nº 4.029/2020, NF nº 1028/2021 e SEI nº 2021.017243.</t>
  </si>
  <si>
    <t>2021.017243</t>
  </si>
  <si>
    <t>1028/2021</t>
  </si>
  <si>
    <t>Liquidação da NE nº 2021NE0001139 - Referente aquisição de uma Geladeira, tombo 18407, tombo 18386 a PGJ/AM  pela LAR E COZINHA COMERCIAL LTDA conforme PE Nº 4.029/2020, NF nº 1114/2021 e SEI nº 2021.017290.</t>
  </si>
  <si>
    <t xml:space="preserve">1114/2021 </t>
  </si>
  <si>
    <t>2021.017290</t>
  </si>
  <si>
    <t>Liquidação da NE nº 2021NE0001256 - Referente aquisição de uma Geladeira, tombo 18406, a PGJ/AM pela LAR E COZINHA COMERCIAL LTDA conforme PE Nº 4.029/2020, NF nº 1113/2021 e SEI nº 2021.017285.</t>
  </si>
  <si>
    <t>1113/2021</t>
  </si>
  <si>
    <t>2021.017285</t>
  </si>
  <si>
    <t>Data da última atualização:</t>
  </si>
  <si>
    <t>PEDRO DOS SANTOS TIRADENTES  ME</t>
  </si>
  <si>
    <t>09268891000136</t>
  </si>
  <si>
    <t>Liquidação da NE n. 2021NE0001166 - Referente aquisição de 123 placas de acrílico a PGJ/AM por PEDRO DOS SANTOS TIRADENTES ME conforme NF nº 337/2021 e SEI nº 2021.016818.</t>
  </si>
  <si>
    <t>337/2021</t>
  </si>
  <si>
    <t>2021.016818</t>
  </si>
  <si>
    <t>V&amp;P SERVIÇOS DE VIAGENS LTDA</t>
  </si>
  <si>
    <t>21993683000103</t>
  </si>
  <si>
    <t>Liquidação da NE nº 2021NE0000120 - Ref. a serv. de agenciamento de viagens a PGJ/AM pela V&amp;P SERVIÇOS DE VIAGENS LTDA, relativo a Setembro/2021, conforme contrato nº 014/2020/PGJ, Fatura nº 1986/2021 e SEI nº 2021.017077.</t>
  </si>
  <si>
    <t>1986/2021</t>
  </si>
  <si>
    <t>2021.017077</t>
  </si>
  <si>
    <t>Liquidação da NE nº 2021NE0000919 - Ref. a serviço de publicação dos atos oficiais a PGJ/AM pela GIBBOR BRASIL PUBLICIDADE E PROPAGANDA LTDA, relativo a Agosto/2021, conf. contrato nº 011/2021/PGJ, NFSe nº 18/2021 e SEI nº 2021.016891.</t>
  </si>
  <si>
    <t>2021.016891</t>
  </si>
  <si>
    <t>EQUILIBRIUM CONSULTORIOS CONSULTORIA E PROJETOS LTDA</t>
  </si>
  <si>
    <t>12004383000155</t>
  </si>
  <si>
    <t>Liquidação da NE n. 2021NE0000646 - Referente ao serviço de avaliação psicológica e psiquiátrica dos Promotores da PGJ/AM pela EQUILIBRIUM, relativo a julho e agosto de 2021, conforme contrato nº 009/2021/PGJ, NFS-e nº 782/2021 e SEI nº 2021.017249.</t>
  </si>
  <si>
    <t>782/2021</t>
  </si>
  <si>
    <t>2021.017249</t>
  </si>
  <si>
    <t>10855056000181</t>
  </si>
  <si>
    <t>Liquidação da NE n. 2021NE0001163 - Referente ao fornecimento de um frigobar, tombo 18402, à Unidade Descentralizada Aleixo por ANDRE DE VASCONCELOS GITIRANA, conforme PE Nº 4.029/2020/CPL/MP/PGJ, DANFE nº 1397/2021 e SEI nº 2021.017246.</t>
  </si>
  <si>
    <t>1397/2021</t>
  </si>
  <si>
    <t>2021.017246</t>
  </si>
  <si>
    <t>Liquidação da NE n. 2021NE0001150 - Referente ao fornecimento de um frigobar, tombo 18401, à 24° Promotoria de Justiça da Capital por ANDRE DE VASCONCELOS GITIRANA, conforme PE Nº 4.013/2021/CPL/MP/PGJ, DANFE nº 1396/2021 e SEI nº 2021.017235.</t>
  </si>
  <si>
    <t xml:space="preserve"> 1396/2021</t>
  </si>
  <si>
    <t>2021.017235</t>
  </si>
  <si>
    <t>04407920000180</t>
  </si>
  <si>
    <t>Liquidação da NE n. 2021NE0000750 - Referente ao serviço de execução de sistema AJURI a PGJ/AM pela PRODAM - PROCESS. DE DADOS AMAZONAS S.A, relativo a setembro de 2021, conforme contrato nº 012/2021/PGJ, NFSe nº 24386/2021 e SEI nº 2021.017005.</t>
  </si>
  <si>
    <t>24386/2021</t>
  </si>
  <si>
    <t>2021.017005</t>
  </si>
  <si>
    <t>LABOR INDUSTRIA DE MOVEIS PARA ESCRITORIO EIRELI</t>
  </si>
  <si>
    <t>06983736000103</t>
  </si>
  <si>
    <t>Liquidação da NE n. 2021NE0001093 - Referente ao fornecimento de um gaveteiro volante, tombo 18400, à 64° Promotoria de Justiça pela LABOR INDUSTRIA DE MOVEIS, conforme PE Nº 4.013/2021/CPL/MP/PGJ, DANFE nº 1981/2021 e SEI nº 2021.017114.</t>
  </si>
  <si>
    <t xml:space="preserve"> 1981/2021</t>
  </si>
  <si>
    <t>2021.017114</t>
  </si>
  <si>
    <t>05885398000104</t>
  </si>
  <si>
    <t>MAPROTEM MANAUS VIG. E PROTEÇAO ELET. MONITORADA LTDA</t>
  </si>
  <si>
    <t>5170/2021</t>
  </si>
  <si>
    <t>2021.017518</t>
  </si>
  <si>
    <t>Liquidação da NE n. 2021NE0000445 - Referente ao serviço de manutenção preventiva e/ou corretiva a PGJ/AM pela MAPROTEM, relativo a setembro de 2021, conforme contrato nº 006/2021/PGJ, NFSe nº 5170/2021 e SEI nº 2021.017518.</t>
  </si>
  <si>
    <t>26605545000115</t>
  </si>
  <si>
    <t>SIDI SERVIÇOS DE COMUNICAÇAO LTDA  ME</t>
  </si>
  <si>
    <t>Liquidação da NE nº 2021NE0000149 - Ref. a serv. de acesso à internet através de link de dados a PGJ/AM pela SIDI SERVIÇOS DE COMUNICAÇÃO LTDA - ME, rel. a Setembro/2021, conf. contrato nº 044/2018/PGJ, NFSe nº 5275/2021 e SEI nº 2021.017317.</t>
  </si>
  <si>
    <t xml:space="preserve"> 5275/2021</t>
  </si>
  <si>
    <t>2021.017317</t>
  </si>
  <si>
    <t>Liquidação da NE n. 2021NE0000102 - Ref. ao serviço de conectividade ponto a ponto em fibra óptica a PGJ/AM pela SIDI SERVIÇOS DE COMUNICAÇÃO, relativo a setembro de 2021, conforme contrato nº 002/2020/PGJ, NFSe nº 5274/2021 e SEI nº 2021.017318.</t>
  </si>
  <si>
    <t xml:space="preserve"> 5274/2021</t>
  </si>
  <si>
    <t>2021.017318</t>
  </si>
  <si>
    <t>Liquidação da NE nº 2021NE0001294 - Referente aquisição de um frigobar para Promotoria de Justiça de Carauari/AM por ANDRE DE VASCONCELOS GITIRANA, conforme PE Nº 4.029/2020, NF nº 1399/2021 e SEI nº 2021.017600.</t>
  </si>
  <si>
    <t xml:space="preserve"> 1399/2021 </t>
  </si>
  <si>
    <t>2021.017600</t>
  </si>
  <si>
    <t>07244008000223</t>
  </si>
  <si>
    <t xml:space="preserve">00604122000197 </t>
  </si>
  <si>
    <t xml:space="preserve">08329433000105 </t>
  </si>
  <si>
    <t xml:space="preserve">12891300000197 </t>
  </si>
  <si>
    <t xml:space="preserve">04406195000125 </t>
  </si>
  <si>
    <t>04301769000109</t>
  </si>
  <si>
    <t>FUNDO DE MODERNIZAÇÃO E REAPARELHAMENTO DO PODER JUDICIARIO ESTADUAL</t>
  </si>
  <si>
    <t>Liquidação da NE n. 2021NE0000175 - Ref. cessão onerosa de espaços do TJ/AM a PGJ/AM pelo FUNDO DE MODERN. E REAPARELHAMENTO DO PODER JUD. ESTADUAL, rel. ao mês 03 a 10/2021, conf. Concessão nº 001/2021/PGJ, recibo 0310/2021 e SEI nº 2021.017197.</t>
  </si>
  <si>
    <t xml:space="preserve"> 0310/2021</t>
  </si>
  <si>
    <t>2021.017197</t>
  </si>
  <si>
    <t>00604122000197</t>
  </si>
  <si>
    <t xml:space="preserve"> TRIVALE ADMINISTRACAO LTDA</t>
  </si>
  <si>
    <t>Liquidação da NE nº 2021NE0001018 - Ref. aquisição de cartão magnéticos a PGJ/AM pela TRIVALE ADMINISTRAÇÃO LTDA, relativo a Outubro/2021, conf. contrato nº 015/2020/PGJ, NFSe nº 1757422/2021 e SEI nº 2021.017940.</t>
  </si>
  <si>
    <t>1757422/2021</t>
  </si>
  <si>
    <t>2021.017940</t>
  </si>
  <si>
    <t>34028316000375</t>
  </si>
  <si>
    <t>EMPRESA BRASILEIRA DE CORREIOS E TELEGRAFOS EBCT</t>
  </si>
  <si>
    <t>Liquidação da NE nº 2021NE0000070 - Referente a serviços postais a PGJ/AM pela EMPRESA BRASILEIRA DE CORREIOS E TELEGRAFOS EBCT, relativo a Setembro/2021, conforme contrato nº 043/2018/PGJ, Fatura nº 58622/2021 e SEI nº 2021.017548.</t>
  </si>
  <si>
    <t>58622/2021</t>
  </si>
  <si>
    <t>2021.017548</t>
  </si>
  <si>
    <t>Liquidação da NE nº 2021NE0001253 - Referente aquisição de um frigobar para Promotoria de Justiça de Caapiranga/AM por ANDRE DE VASCONCELOS GITIRANA, conforme PE Nº 4.029/2020, NF nº 1398/2021 e SEI nº 2021.017598.</t>
  </si>
  <si>
    <t>1398/2021</t>
  </si>
  <si>
    <t>2021.017598</t>
  </si>
  <si>
    <t>Liquidação da NE nº 2021NE0001321 - Referente aquisição de um Bebedouro, tombo 18385, a Promotoria de Justiça de Barreirinha/AM pela LAR E COZINHA COMERCIAL LTDA conforme PE Nº 4.029/2020, NF nº 1070/2021 e SEI nº 2021.017586</t>
  </si>
  <si>
    <t>1070/2021</t>
  </si>
  <si>
    <t>2021.017586</t>
  </si>
  <si>
    <t>04003942000184</t>
  </si>
  <si>
    <t>R DA S AGUIAR COMERCIO DE MATERIAL DE LIMPEZA LTDA - EPP</t>
  </si>
  <si>
    <t>Liquidação da NE nº 2021NE0001292 - Referente aquisição de material de consumo a PGJ/AM pela R DA S AGUIAR COMERCIO DE MATERIAL DE LIMPEZA LTDA - EPP, conforme PE Nº 4.001/2021, NF nº 5652/2021 e SEI nº 2021.017813.</t>
  </si>
  <si>
    <t>5652/2021</t>
  </si>
  <si>
    <t>2021.017813</t>
  </si>
  <si>
    <t>CREA-AM - CONSELHO REGIONAL DE  ENGENHARIA E AGRONOMIA DO AMAZONAS</t>
  </si>
  <si>
    <t>82845322000104</t>
  </si>
  <si>
    <t>SOFTPLAN PLANEJAMENTO E SISTEMAS LTDA</t>
  </si>
  <si>
    <t>Liquidação da NE n. 2021NE0000286 - Referente a serviço sobre a infraestrutura a PGJ/AM pela SOFTPLAN, relativo a julho de 2021, conforme contrato nº 006/2019/PGJ, NFSe nº 382198/2021 e SEI nº 2021.013572.</t>
  </si>
  <si>
    <t xml:space="preserve"> 382198/2021</t>
  </si>
  <si>
    <t>2021.013572</t>
  </si>
  <si>
    <t>02037069000115</t>
  </si>
  <si>
    <t>G REFRIGERAÇAO COM E SERV DE REFRIGERAÇAO LTDA  ME</t>
  </si>
  <si>
    <t>1850/2021</t>
  </si>
  <si>
    <t>2021.017196</t>
  </si>
  <si>
    <t>Liquidação da NE n. 2021NE0000467 - Referente a prestação de serviços de manutenção em equipamentos de refrigeração pela G REFRIGERAÇAO, relativo a setembro de 2021, conforme contrato nº 010/2017/PGJ, NFS-e 1850/2021 e SEI 2021.017196.</t>
  </si>
  <si>
    <t>03146650215</t>
  </si>
  <si>
    <t>VANIAS BATISTA MENDONÇA</t>
  </si>
  <si>
    <t>Liquidação da NE n. 2021NE0000125 - Referente a locação de imóvel da UNAD Aleixo a PGJ/AM por VANIAS BATISTA MENDONÇA, relativo a setembro de 2021, conforme contrato nº 033/2019/PGJ, recibo nº 09/2021 e SEI nº 2021.016554.</t>
  </si>
  <si>
    <t xml:space="preserve">09/2021 </t>
  </si>
  <si>
    <t>2021.016554</t>
  </si>
  <si>
    <t>Liquidação da NE n. 2021NE0000142 - Referente a serviço de água/esgoto promotoria Tabatinga/AM à PGJ/AM pela COSAMA, relativo a setembro de 2021, conforme contrato nº 004/2021/PGJ, fatura nº 04943092021-2 e SEI nº 2021.016853.</t>
  </si>
  <si>
    <t xml:space="preserve"> 04943092021-2</t>
  </si>
  <si>
    <t>2021.016853</t>
  </si>
  <si>
    <t>Liquidação da NE n. 2021NE0000142 - Referente a serviço de água/esgoto promotoria Carauari/AM à PGJ/AM pela COSAMA, relativo a setembro de 2021, conforme contrato nº 004/2021/PGJ, fatura nº 17246092021-5 e SEI nº 2021.016853.</t>
  </si>
  <si>
    <t xml:space="preserve"> 17246092021-5</t>
  </si>
  <si>
    <t xml:space="preserve"> </t>
  </si>
  <si>
    <t>Liquidação da NE n. 2021NE0000142 - Referente a serviço de água/esgoto promotoria Codajás/AM à PGJ/AM pela COSAMA, relativo a setembro de 2021, conforme contrato nº 004/2021/PGJ, fatura nº 28487092021-2 e SEI nº 2021.016853.</t>
  </si>
  <si>
    <t>28487092021-2</t>
  </si>
  <si>
    <t xml:space="preserve"> 2021.016853</t>
  </si>
  <si>
    <t>Liquidação da NE n. 2021NE0000142 - Referente a serviço de água/esgoto promotoria Autazes/AM à PGJ/AM pela COSAMA, relativo a setembro de 2021, conforme contrato nº 004/2021/PGJ, fatura nº 22098092021-3 e SEI nº 2021.016853.</t>
  </si>
  <si>
    <t xml:space="preserve">22098092021-3 </t>
  </si>
  <si>
    <t xml:space="preserve"> LABOR INDUSTRIA DE MOVEIS PARA ESCRITORIO EIRELI</t>
  </si>
  <si>
    <t>Liquidação da NE n. 2021NE0001107 - Ref. a fornec. de dois gaveteiros volante, tombos 18395 e 18396, à Promotoria de Justiça da Urucurituba pela LABOR INDUSTRIA DE MOVEIS, conf. PE Nº 4.013/2021/CPL/MP/PGJ, DANFE nº 1982/2021 e SEI nº 2021.017138.</t>
  </si>
  <si>
    <t>1982/2021</t>
  </si>
  <si>
    <t>2021.017138</t>
  </si>
  <si>
    <t>Liquidação da NE n. 2021NE0001101 - Ref. a fornec. de dois gaveteiros volante, tombos 18398 e 18399, à CGP Recomeçar pela LABOR INDUSTRIA DE MOVEIS, conf. PE Nº 4.013/2021/CPL/MP/PGJ, DANFE nº 1983/2021 e SEI nº 2021.017144.</t>
  </si>
  <si>
    <t>1983/2021</t>
  </si>
  <si>
    <t>2021.017144</t>
  </si>
  <si>
    <t>Liquidação da NE n. 2021NE0001098 - Ref. a fornec. de um gaveteiro volante, tombo 18397, à Promotoria de Boa Vista dos Ramos pela LABOR INDUSTRIA DE MOVEIS, conf. PE Nº 4.013/2021/CPL/MP/PGJ, DANFE nº 1984/2021 e SEI nº 2021.017148.</t>
  </si>
  <si>
    <t>1984/2021</t>
  </si>
  <si>
    <t>2021.017148</t>
  </si>
  <si>
    <t>Liquidação da NE n. 2021NE0001140 - Ref. a fornec. de um gaveteiro volante, tombo 18392 à 56° Promotoria de Justiça pela LABOR INDUSTRIA DE MOVEIS, conf. PE Nº 4.013/2021/CPL/MP/PGJ, DANFE nº 1985/2021 e SEI nº 2021.017153.</t>
  </si>
  <si>
    <t>1985/2021</t>
  </si>
  <si>
    <t>2021.017153</t>
  </si>
  <si>
    <t>23032014000192</t>
  </si>
  <si>
    <t>T N NETO EIRELI</t>
  </si>
  <si>
    <t>Liquidação da NE nº 2021NE0000910 - Ref. a serviço de manutenção preventiva e corretiva dos veículos a PGJ/AM pelo T N Neto EIRELI, relativo a Setembro/2021, conforme contrato nº 024/2018/PGJ, NFSe nº 1739/2021 e SEI nº 2021.017501.</t>
  </si>
  <si>
    <t xml:space="preserve"> 1739/2021</t>
  </si>
  <si>
    <t>2021.017501</t>
  </si>
  <si>
    <t>Liquidação da NE nº 2021NE0000911 - Ref. a fornecimento de peças aos veículos da PGJ/AM pelo T N Neto EIRELI, relativo a Setembro/2021, conforme contrato nº 024/2018/PGJ, NFe nº 7858/2021 e SEI nº 2021.017501.</t>
  </si>
  <si>
    <t>7858/2021</t>
  </si>
  <si>
    <t>Liquidação da NE nº 2021NE0000286 - Referente a serviço de suporte de primeiro nível a PGJ/AM pela SOFTPLAN LTDA, relativo a Julho/2021, conforme contrato nº 006/2019/PGJ, NFSe nº 382261/2021 e SEI nº 2021.013767.</t>
  </si>
  <si>
    <t>382261/2021</t>
  </si>
  <si>
    <t>2021.013767</t>
  </si>
  <si>
    <t>Liquidação da NE nº 2021NE0000286 - Referente a serviço de garantia de evolução tecnológica e funcional a PGJ/AM pela SOFTPLAN LTDA, relativo a Julho/2021, conforme contrato nº 006/2019/PGJ, NFSe nº 388421/2021 e SEI nº 2021.015402.</t>
  </si>
  <si>
    <t>388421/2021</t>
  </si>
  <si>
    <t>2021.015402</t>
  </si>
  <si>
    <t>18054044000160</t>
  </si>
  <si>
    <t>FELIPE LOPES FRANCO - EIRELI</t>
  </si>
  <si>
    <t>Liquidação da NE nº 2021NE0001175 - Ref. a serv. técn. especializado em transferência ordenada de acervo documental e móveis a PGJ/AM por FELIPE LOPES FRANCO - EIRELI, conf. contrato nº 017/2021/PGJ, NFe nº 1409/2021 e SEI nº 2021.017346.</t>
  </si>
  <si>
    <t>1409/2021</t>
  </si>
  <si>
    <t>2021.017346</t>
  </si>
  <si>
    <t>03264927000127</t>
  </si>
  <si>
    <t>MANAUS AMBIENTAL S.A</t>
  </si>
  <si>
    <t>2323009/2021</t>
  </si>
  <si>
    <t>2021.016561</t>
  </si>
  <si>
    <t>Liquidação da NE nº 2021NE0000636 - Referente a abastecimento de água e esgotamento sanitário a PGJ/AM pela MANAUS AMBIENTAL S.A., relativo a Agosto/2021, conforme contrato nº 008/2021/PGJ, Fatura nº 2323009/2021 e SEI nº 2021.016561.</t>
  </si>
  <si>
    <t>Liquidação da NE n. 2021NE0001506 - Referente a pagamento de ART AM20210279058  da fiscalização do contrato 020/2021/PGJ da PGJ/AM ao CREA/AM, conforme solicitado no SEI nº 2021.016474.</t>
  </si>
  <si>
    <t>AM20210279058</t>
  </si>
  <si>
    <t>2021.016474</t>
  </si>
  <si>
    <t>CREA - CONSELHO REGIONAL DE ENGENHARIA E AGRONOMIA DO ESTADO DO AMAZONAS</t>
  </si>
  <si>
    <t>24465418000132</t>
  </si>
  <si>
    <t>ALL SOLUTIONS AUTOMACAO LTDA</t>
  </si>
  <si>
    <t>Liquidação da NE nº 2021NE0001128 - Referente aquisição de 130 Webcans, tombos nº 18409 ao 18538, a PGJ/AM por ALL SOLUTIONS AUTOMACAO LTDA, conforme PE Nº 4.031/2020, NF nº 2052/2021 e SEI nº 2021.017851.</t>
  </si>
  <si>
    <t>2052/2021</t>
  </si>
  <si>
    <t>2021.017851</t>
  </si>
  <si>
    <t>Liquidação da NE nº 2021NE0001147 - Referente aquisição de 2 Gaveteiros volante, tombos 18393 e 18394, a PGJ/AM por LABOR INDUSTRIA DE MOVEIS PARA ESCRITORIO EIRELI, conforme PE Nº 4.013/2021, NF nº 1986/2021 e SEI nº 2021.017158.</t>
  </si>
  <si>
    <t xml:space="preserve"> 1986/2021</t>
  </si>
  <si>
    <t xml:space="preserve"> 2021.017158</t>
  </si>
  <si>
    <t>MARIA CONSUELO SOARES DA MATA - ME</t>
  </si>
  <si>
    <t>28697784000178</t>
  </si>
  <si>
    <t>2021.015565</t>
  </si>
  <si>
    <t>Liquidação da NE n. 2020NE0001545 - Ref. a fornec. de materiais elétricos, hidráulicos e outros materiais de manutenção à PGJ/AM pela MARIA CONSUELO SOARES DA MATA, conf. PE Nº 4.022/2020-CPL/MP/PGJ, NFe n° 4176 e SEI n° 2021.015565.</t>
  </si>
  <si>
    <t>Liquidação da NE n. 2020NE0001546 - Ref. a fornec. de materiais elétricos, hidráulicos e outros materiais de manutenção à PGJ/AM pela MARIA CONSUELO SOARES DA MATA, conf. PE Nº 4.022/2020-CPL/MP/PGJ, NFe n° 4175 e SEI n° 2021.015565, (parte 1 de 2)</t>
  </si>
  <si>
    <t>Liquidação da NE n. 2021NE0000192 - Ref. a fornec. de mat. elét., hidráulicos e outros mat. de manutenção à PGJ/AM pela MARIA CONSUELO SOARES DA MATA, conf. PE Nº 4.022/2020-CPL/MP/PGJ, NFe n° 4175 e SEI n° 2021.015565, (parte 2 de 2).</t>
  </si>
  <si>
    <t>Liquidação da NE n. 2020NE0001545 - Referente a fornecimento de materiais elétricos, hidráulicos e outros materiais de manutenção à PGJ/AM pela MARIA CONSUELO SOARES DA MATA, conf. PE Nº 4.022/2020-CPL/MP/PGJ, NFe n° 3372 e SEI n° 2021.015565</t>
  </si>
  <si>
    <t>02602747000145</t>
  </si>
  <si>
    <t>DIGISERVI TRADING LTDA</t>
  </si>
  <si>
    <t>Liquidação da NE n. 2020NE0000430 - Referente a fornecimento de um desumidificador de papel, tombo 16389, para PGJ/AM por DIGISERVI TRADING LTDA, conforme NF nº 50907/2020 e SEI nº 2021.015727.</t>
  </si>
  <si>
    <t>50907/2020</t>
  </si>
  <si>
    <t>2021.015727</t>
  </si>
  <si>
    <t>07797967000195</t>
  </si>
  <si>
    <t xml:space="preserve"> NP CAPACITACAO E SOLUCOES TECNOLOGICAS LTDA</t>
  </si>
  <si>
    <t>Liquidação da NE n. 2021NE0001258 - Referente a serviço de assinatura anual de acesso ao sistema Banco de Preços à PGJ/AM pela NP CAPACITACAO E SOLUCOES TECNOLOGICAS, conforme NFSe n° 1597/2021 e SEI n° 2021.017001.</t>
  </si>
  <si>
    <t>1597/2021</t>
  </si>
  <si>
    <t>2021.017001</t>
  </si>
  <si>
    <t>84111020000120</t>
  </si>
  <si>
    <t>F N DE ALMEIDA EPP</t>
  </si>
  <si>
    <t>Aquisição de 1 (um) balcão, tombo 18372, objetivando atender às necessidades de utilização da UNAD - Aleixo, conforme NFS-e nº 73 e demais documentos do PI-SEI 2021.012603. NE 768/2021. Tombo 18372.</t>
  </si>
  <si>
    <t>2021.012603</t>
  </si>
  <si>
    <t>76535764000143</t>
  </si>
  <si>
    <t>Liquidação da NE nº 2021NE0000992 - Referente a serviço de telefonia fixa a PGJ/AM pela OI S.A., relativo a Setembro/2021, conforme contrato nº 029/2016/PGJ, Fatura nº 300039197138/2021 e SEI nº 2021.017682.</t>
  </si>
  <si>
    <t>2021.017682</t>
  </si>
  <si>
    <t>300039197138</t>
  </si>
  <si>
    <t>2021.014687</t>
  </si>
  <si>
    <t>300039186672</t>
  </si>
  <si>
    <t>Liquidação da NE nº 2021NE0000897 - Referente a serviço de rede privada com tecnologia VPN IP/MPLS a PGJ/AM pela OI S.A., relativo a Agosto/2021, conforme contrato nº 018/2019/PGJ, Fatura nº 300039186672 e SEI nº 2021.014687.</t>
  </si>
  <si>
    <t>Liquidação da NE nº 2021NE0000897 - Referente a serviço de rede privada com tecnologia VPN IP/MPLS a PGJ/AM pela OI S.A., relativo a Agosto/2021, conforme contrato nº 018/2019/PGJ, complemento de Fatura nº 300039186781 e SEI nº 2021.014687.</t>
  </si>
  <si>
    <t>300039186781</t>
  </si>
  <si>
    <t>AMAZONAS ENERGIA S/A</t>
  </si>
  <si>
    <t>Liquidação da NE n. 2021NE0000129 - Referente a fornecimento de energia elétrica ao prédio sede à PGJ/AM pela AMAZONAS ENERGIA, relativo a setembro de 2021, conforme contrato nº 002/2019/PGJ, fatura nº 49953223 e SEI nº 2021.017984.</t>
  </si>
  <si>
    <t>2021.017984</t>
  </si>
  <si>
    <t xml:space="preserve"> 49953223</t>
  </si>
  <si>
    <t>Liquidação da NE n. 2021NE0000129 - Referente a fornecimento de energia elétrica ao prédio administrativo à PGJ/AM pela AMAZONAS ENERGIA, relativo a setembro de 2021, conforme contrato nº 002/2019/PGJ, fatura nº 49953224 e SEI nº 2021.017984.</t>
  </si>
  <si>
    <t>49953224</t>
  </si>
  <si>
    <t>Liquidação da NE n. 2021NE0000305 - Referente a fornecimento de energia elétrica descentralizadas à PGJ/AM pela AMAZONAS ENERGIA, relativo a setembro de 2021, conforme contrato nº 005/2021/PGJ, fatura agrupada nº 0086746-2 e SEI nº 2021.017592.</t>
  </si>
  <si>
    <t xml:space="preserve"> 0086746-2</t>
  </si>
  <si>
    <t>2021.017592</t>
  </si>
  <si>
    <t>Liquidação da NE n. 2021NE0000992 - Referente a serviço de telefonia fixa a PGJ/AM pela OI S.A., relativo a setembro de 2021, conforme contrato nº 029/2016/PGJ, fatura nº 0300039197137 e SEI nº 2021.017680</t>
  </si>
  <si>
    <t xml:space="preserve">0300039197137 </t>
  </si>
  <si>
    <t>2021.017680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</si>
</sst>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d/m/yyyy"/>
    <numFmt numFmtId="167" formatCode="[$-416]d/m/yyyy"/>
    <numFmt numFmtId="168" formatCode="_-* #,##0.00_-;\-* #,##0.00_-;_-* \-??_-;_-@_-"/>
  </numFmts>
  <fonts count="28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800000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168" fontId="27" fillId="0" borderId="0" applyBorder="0" applyProtection="0"/>
    <xf numFmtId="164" fontId="27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7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20" applyFont="1"/>
    <xf numFmtId="0" fontId="21" fillId="0" borderId="0" xfId="20" applyFont="1"/>
    <xf numFmtId="0" fontId="22" fillId="0" borderId="0" xfId="20" applyFont="1"/>
    <xf numFmtId="0" fontId="7" fillId="0" borderId="0" xfId="20"/>
    <xf numFmtId="0" fontId="23" fillId="9" borderId="2" xfId="20" applyFont="1" applyFill="1" applyBorder="1" applyAlignment="1">
      <alignment horizontal="center" vertical="center" wrapText="1"/>
    </xf>
    <xf numFmtId="0" fontId="23" fillId="9" borderId="2" xfId="20" applyFont="1" applyFill="1" applyBorder="1" applyAlignment="1">
      <alignment horizontal="center" vertical="center"/>
    </xf>
    <xf numFmtId="0" fontId="23" fillId="9" borderId="3" xfId="20" applyFont="1" applyFill="1" applyBorder="1" applyAlignment="1">
      <alignment horizontal="center" vertical="center"/>
    </xf>
    <xf numFmtId="0" fontId="0" fillId="0" borderId="2" xfId="0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4" fontId="0" fillId="0" borderId="2" xfId="2" applyFont="1" applyBorder="1" applyAlignment="1" applyProtection="1">
      <alignment vertical="center"/>
    </xf>
    <xf numFmtId="1" fontId="0" fillId="0" borderId="2" xfId="0" applyNumberFormat="1" applyBorder="1" applyAlignment="1">
      <alignment vertical="center"/>
    </xf>
    <xf numFmtId="49" fontId="0" fillId="0" borderId="2" xfId="1" applyNumberFormat="1" applyFont="1" applyBorder="1" applyProtection="1"/>
    <xf numFmtId="49" fontId="0" fillId="0" borderId="0" xfId="1" applyNumberFormat="1" applyFont="1" applyBorder="1" applyProtection="1"/>
    <xf numFmtId="0" fontId="0" fillId="0" borderId="2" xfId="0" applyFont="1" applyBorder="1" applyAlignment="1">
      <alignment wrapText="1"/>
    </xf>
    <xf numFmtId="0" fontId="26" fillId="9" borderId="2" xfId="20" applyFont="1" applyFill="1" applyBorder="1" applyAlignment="1">
      <alignment horizontal="center" vertical="center" wrapText="1"/>
    </xf>
    <xf numFmtId="0" fontId="26" fillId="9" borderId="2" xfId="2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1" applyNumberFormat="1" applyFont="1" applyBorder="1" applyAlignment="1" applyProtection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164" fontId="27" fillId="0" borderId="2" xfId="2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1" fillId="0" borderId="0" xfId="2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20" applyFont="1" applyFill="1" applyAlignment="1">
      <alignment horizontal="left"/>
    </xf>
    <xf numFmtId="0" fontId="17" fillId="0" borderId="0" xfId="20" applyFont="1" applyFill="1" applyAlignment="1">
      <alignment horizontal="left"/>
    </xf>
    <xf numFmtId="0" fontId="17" fillId="0" borderId="0" xfId="2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49" fontId="16" fillId="0" borderId="0" xfId="20" applyNumberFormat="1" applyFont="1" applyBorder="1" applyAlignment="1">
      <alignment horizontal="right" vertical="center"/>
    </xf>
    <xf numFmtId="0" fontId="17" fillId="0" borderId="0" xfId="20" applyFont="1" applyFill="1" applyBorder="1" applyAlignment="1">
      <alignment horizontal="left"/>
    </xf>
    <xf numFmtId="0" fontId="19" fillId="0" borderId="4" xfId="20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</cellXfs>
  <cellStyles count="27">
    <cellStyle name="Accent 1 5" xfId="3"/>
    <cellStyle name="Accent 2 6" xfId="4"/>
    <cellStyle name="Accent 3 7" xfId="5"/>
    <cellStyle name="Accent 4" xfId="6"/>
    <cellStyle name="Bad 8" xfId="7"/>
    <cellStyle name="Error 9" xfId="8"/>
    <cellStyle name="Error 9 2" xfId="9"/>
    <cellStyle name="Footnote 10" xfId="10"/>
    <cellStyle name="Good 11" xfId="11"/>
    <cellStyle name="Graphics" xfId="12"/>
    <cellStyle name="Heading (user) 12" xfId="13"/>
    <cellStyle name="Heading 1 13" xfId="14"/>
    <cellStyle name="Heading 2 14" xfId="15"/>
    <cellStyle name="Heading1" xfId="16"/>
    <cellStyle name="Hyperlink 15" xfId="17"/>
    <cellStyle name="Moeda" xfId="2" builtinId="4"/>
    <cellStyle name="Moeda 2" xfId="18"/>
    <cellStyle name="Neutral 16" xfId="19"/>
    <cellStyle name="Normal" xfId="0" builtinId="0"/>
    <cellStyle name="Normal 2" xfId="20"/>
    <cellStyle name="Note 17" xfId="21"/>
    <cellStyle name="Result" xfId="22"/>
    <cellStyle name="Result2" xfId="23"/>
    <cellStyle name="Status 18" xfId="24"/>
    <cellStyle name="Text 19" xfId="25"/>
    <cellStyle name="Vírgula" xfId="1" builtinId="3"/>
    <cellStyle name="Warning 20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1077480</xdr:colOff>
      <xdr:row>0</xdr:row>
      <xdr:rowOff>1044720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093480" cy="1044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view="pageBreakPreview" topLeftCell="A85" zoomScale="25" zoomScaleNormal="70" zoomScaleSheetLayoutView="25" workbookViewId="0">
      <selection activeCell="O95" sqref="O95"/>
    </sheetView>
  </sheetViews>
  <sheetFormatPr defaultRowHeight="15"/>
  <cols>
    <col min="1" max="1" width="28.5703125" customWidth="1"/>
    <col min="2" max="2" width="16" customWidth="1"/>
    <col min="3" max="3" width="33.5703125" hidden="1" customWidth="1"/>
    <col min="4" max="4" width="33.5703125" style="40" customWidth="1"/>
    <col min="5" max="5" width="45.28515625" customWidth="1"/>
    <col min="6" max="6" width="29.5703125" customWidth="1"/>
    <col min="7" max="7" width="16.28515625" style="1" customWidth="1"/>
    <col min="8" max="8" width="24.5703125" style="1" customWidth="1"/>
    <col min="9" max="9" width="28.140625" style="40" customWidth="1"/>
    <col min="10" max="10" width="20.5703125" customWidth="1"/>
    <col min="11" max="11" width="23.28515625" customWidth="1"/>
    <col min="12" max="12" width="19" customWidth="1"/>
    <col min="13" max="1026" width="8.7109375" customWidth="1"/>
  </cols>
  <sheetData>
    <row r="1" spans="1:14" ht="82.5" customHeight="1"/>
    <row r="2" spans="1:14" ht="18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0.25">
      <c r="A3" s="60" t="s">
        <v>1</v>
      </c>
      <c r="B3" s="60"/>
      <c r="C3" s="60"/>
      <c r="D3" s="60"/>
      <c r="E3" s="60"/>
      <c r="F3" s="60"/>
    </row>
    <row r="4" spans="1:14" ht="20.25">
      <c r="A4" s="55"/>
      <c r="B4" s="55"/>
      <c r="C4" s="55"/>
      <c r="D4" s="56"/>
      <c r="E4" s="54"/>
      <c r="F4" s="55"/>
    </row>
    <row r="5" spans="1:14" ht="18">
      <c r="A5" s="2" t="s">
        <v>2</v>
      </c>
      <c r="B5" s="3"/>
      <c r="C5" s="3"/>
      <c r="D5" s="47"/>
      <c r="E5" s="4"/>
      <c r="F5" s="5"/>
    </row>
    <row r="6" spans="1:14" ht="31.5" customHeight="1">
      <c r="A6" s="6" t="s">
        <v>3</v>
      </c>
      <c r="B6" s="6" t="s">
        <v>4</v>
      </c>
      <c r="C6" s="7" t="s">
        <v>5</v>
      </c>
      <c r="D6" s="7" t="s">
        <v>114</v>
      </c>
      <c r="E6" s="7" t="s">
        <v>6</v>
      </c>
      <c r="F6" s="7" t="s">
        <v>7</v>
      </c>
      <c r="G6" s="6" t="s">
        <v>8</v>
      </c>
      <c r="H6" s="6" t="s">
        <v>9</v>
      </c>
      <c r="I6" s="7" t="s">
        <v>10</v>
      </c>
      <c r="J6" s="7" t="s">
        <v>11</v>
      </c>
      <c r="K6" s="8" t="s">
        <v>12</v>
      </c>
      <c r="L6" s="7" t="s">
        <v>13</v>
      </c>
    </row>
    <row r="7" spans="1:14" ht="136.5" customHeight="1">
      <c r="A7" s="12" t="s">
        <v>18</v>
      </c>
      <c r="B7" s="13">
        <v>1</v>
      </c>
      <c r="C7" s="14"/>
      <c r="D7" s="26" t="s">
        <v>143</v>
      </c>
      <c r="E7" s="15" t="s">
        <v>19</v>
      </c>
      <c r="F7" s="16" t="s">
        <v>20</v>
      </c>
      <c r="G7" s="17" t="s">
        <v>21</v>
      </c>
      <c r="H7" s="18" t="s">
        <v>22</v>
      </c>
      <c r="I7" s="43">
        <v>44488</v>
      </c>
      <c r="J7" s="13" t="s">
        <v>34</v>
      </c>
      <c r="K7" s="19">
        <v>1329.96</v>
      </c>
      <c r="L7" s="17" t="s">
        <v>23</v>
      </c>
      <c r="M7" s="1"/>
    </row>
    <row r="8" spans="1:14" ht="136.5" customHeight="1">
      <c r="A8" s="12" t="s">
        <v>18</v>
      </c>
      <c r="B8" s="13">
        <v>2</v>
      </c>
      <c r="C8" s="14"/>
      <c r="D8" s="26" t="s">
        <v>115</v>
      </c>
      <c r="E8" s="15" t="s">
        <v>24</v>
      </c>
      <c r="F8" s="16" t="s">
        <v>25</v>
      </c>
      <c r="G8" s="17" t="s">
        <v>26</v>
      </c>
      <c r="H8" s="18">
        <v>44487</v>
      </c>
      <c r="I8" s="43">
        <v>44488</v>
      </c>
      <c r="J8" s="13" t="s">
        <v>34</v>
      </c>
      <c r="K8" s="19">
        <v>677.62</v>
      </c>
      <c r="L8" s="17" t="s">
        <v>27</v>
      </c>
      <c r="M8" s="1"/>
    </row>
    <row r="9" spans="1:14" ht="148.5" customHeight="1">
      <c r="A9" s="12" t="s">
        <v>18</v>
      </c>
      <c r="B9" s="13">
        <v>3</v>
      </c>
      <c r="C9" s="20"/>
      <c r="D9" s="26" t="s">
        <v>115</v>
      </c>
      <c r="E9" s="15" t="s">
        <v>24</v>
      </c>
      <c r="F9" s="16" t="s">
        <v>116</v>
      </c>
      <c r="G9" s="27" t="s">
        <v>118</v>
      </c>
      <c r="H9" s="18">
        <v>44488</v>
      </c>
      <c r="I9" s="43">
        <v>44488</v>
      </c>
      <c r="J9" s="13" t="s">
        <v>34</v>
      </c>
      <c r="K9" s="34">
        <v>691.92</v>
      </c>
      <c r="L9" s="17" t="s">
        <v>117</v>
      </c>
      <c r="M9" s="1"/>
    </row>
    <row r="10" spans="1:14" ht="133.5" customHeight="1">
      <c r="A10" s="12" t="s">
        <v>18</v>
      </c>
      <c r="B10" s="13">
        <v>4</v>
      </c>
      <c r="C10" s="20"/>
      <c r="D10" s="26" t="s">
        <v>115</v>
      </c>
      <c r="E10" s="15" t="s">
        <v>24</v>
      </c>
      <c r="F10" s="16" t="s">
        <v>119</v>
      </c>
      <c r="G10" s="27" t="s">
        <v>120</v>
      </c>
      <c r="H10" s="18">
        <v>44488</v>
      </c>
      <c r="I10" s="44">
        <v>44488</v>
      </c>
      <c r="J10" s="13" t="s">
        <v>34</v>
      </c>
      <c r="K10" s="34">
        <v>2503.96</v>
      </c>
      <c r="L10" s="17" t="s">
        <v>121</v>
      </c>
      <c r="M10" s="1"/>
    </row>
    <row r="11" spans="1:14" ht="120">
      <c r="A11" s="12" t="s">
        <v>18</v>
      </c>
      <c r="B11" s="13">
        <v>5</v>
      </c>
      <c r="C11" s="20"/>
      <c r="D11" s="26" t="s">
        <v>115</v>
      </c>
      <c r="E11" s="15" t="s">
        <v>24</v>
      </c>
      <c r="F11" s="16" t="s">
        <v>122</v>
      </c>
      <c r="G11" s="27" t="s">
        <v>123</v>
      </c>
      <c r="H11" s="18">
        <v>44488</v>
      </c>
      <c r="I11" s="43">
        <v>44488</v>
      </c>
      <c r="J11" s="13" t="s">
        <v>34</v>
      </c>
      <c r="K11" s="34">
        <v>2503.96</v>
      </c>
      <c r="L11" s="28" t="s">
        <v>124</v>
      </c>
      <c r="M11" s="1"/>
    </row>
    <row r="12" spans="1:14" ht="105">
      <c r="A12" s="12" t="s">
        <v>18</v>
      </c>
      <c r="B12" s="13">
        <v>6</v>
      </c>
      <c r="C12" s="20"/>
      <c r="D12" s="26" t="s">
        <v>127</v>
      </c>
      <c r="E12" s="15" t="s">
        <v>126</v>
      </c>
      <c r="F12" s="16" t="s">
        <v>128</v>
      </c>
      <c r="G12" s="27" t="s">
        <v>129</v>
      </c>
      <c r="H12" s="18">
        <v>44488</v>
      </c>
      <c r="I12" s="44">
        <v>44488</v>
      </c>
      <c r="J12" s="13" t="s">
        <v>34</v>
      </c>
      <c r="K12" s="34">
        <v>3706.5</v>
      </c>
      <c r="L12" s="28" t="s">
        <v>130</v>
      </c>
      <c r="M12" s="1"/>
    </row>
    <row r="13" spans="1:14" ht="150">
      <c r="A13" s="12" t="s">
        <v>18</v>
      </c>
      <c r="B13" s="13">
        <v>7</v>
      </c>
      <c r="C13" s="20"/>
      <c r="D13" s="26" t="s">
        <v>143</v>
      </c>
      <c r="E13" s="15" t="s">
        <v>19</v>
      </c>
      <c r="F13" s="16" t="s">
        <v>144</v>
      </c>
      <c r="G13" s="27" t="s">
        <v>145</v>
      </c>
      <c r="H13" s="18">
        <v>44488</v>
      </c>
      <c r="I13" s="44">
        <v>44488</v>
      </c>
      <c r="J13" s="13" t="s">
        <v>34</v>
      </c>
      <c r="K13" s="34">
        <v>1329.96</v>
      </c>
      <c r="L13" s="28" t="s">
        <v>146</v>
      </c>
      <c r="M13" s="1"/>
    </row>
    <row r="14" spans="1:14" ht="150">
      <c r="A14" s="12" t="s">
        <v>18</v>
      </c>
      <c r="B14" s="13">
        <v>8</v>
      </c>
      <c r="C14" s="20"/>
      <c r="D14" s="26" t="s">
        <v>143</v>
      </c>
      <c r="E14" s="15" t="s">
        <v>19</v>
      </c>
      <c r="F14" s="16" t="s">
        <v>147</v>
      </c>
      <c r="G14" s="27" t="s">
        <v>148</v>
      </c>
      <c r="H14" s="18">
        <v>44488</v>
      </c>
      <c r="I14" s="44">
        <v>44489</v>
      </c>
      <c r="J14" s="13" t="s">
        <v>34</v>
      </c>
      <c r="K14" s="34">
        <v>1329.96</v>
      </c>
      <c r="L14" s="28" t="s">
        <v>149</v>
      </c>
      <c r="M14" s="1"/>
    </row>
    <row r="15" spans="1:14" ht="150">
      <c r="A15" s="12" t="s">
        <v>18</v>
      </c>
      <c r="B15" s="13">
        <v>9</v>
      </c>
      <c r="C15" s="20"/>
      <c r="D15" s="26" t="s">
        <v>155</v>
      </c>
      <c r="E15" s="16" t="s">
        <v>154</v>
      </c>
      <c r="F15" s="16" t="s">
        <v>156</v>
      </c>
      <c r="G15" s="27" t="s">
        <v>157</v>
      </c>
      <c r="H15" s="18">
        <v>44488</v>
      </c>
      <c r="I15" s="44">
        <v>44489</v>
      </c>
      <c r="J15" s="13" t="s">
        <v>34</v>
      </c>
      <c r="K15" s="34">
        <v>439</v>
      </c>
      <c r="L15" s="28" t="s">
        <v>158</v>
      </c>
      <c r="M15" s="1"/>
    </row>
    <row r="16" spans="1:14" ht="135">
      <c r="A16" s="12" t="s">
        <v>18</v>
      </c>
      <c r="B16" s="13">
        <v>10</v>
      </c>
      <c r="C16" s="20"/>
      <c r="D16" s="26" t="s">
        <v>143</v>
      </c>
      <c r="E16" s="15" t="s">
        <v>19</v>
      </c>
      <c r="F16" s="16" t="s">
        <v>172</v>
      </c>
      <c r="G16" s="27" t="s">
        <v>173</v>
      </c>
      <c r="H16" s="18">
        <v>44489</v>
      </c>
      <c r="I16" s="44">
        <v>44489</v>
      </c>
      <c r="J16" s="13" t="s">
        <v>34</v>
      </c>
      <c r="K16" s="34">
        <v>1329.96</v>
      </c>
      <c r="L16" s="28" t="s">
        <v>174</v>
      </c>
      <c r="M16" s="1"/>
    </row>
    <row r="17" spans="1:13" ht="135">
      <c r="A17" s="12" t="s">
        <v>18</v>
      </c>
      <c r="B17" s="13">
        <v>11</v>
      </c>
      <c r="C17" s="20"/>
      <c r="D17" s="26" t="s">
        <v>143</v>
      </c>
      <c r="E17" s="15" t="s">
        <v>19</v>
      </c>
      <c r="F17" s="16" t="s">
        <v>195</v>
      </c>
      <c r="G17" s="27" t="s">
        <v>196</v>
      </c>
      <c r="H17" s="18">
        <v>44490</v>
      </c>
      <c r="I17" s="44">
        <v>44490</v>
      </c>
      <c r="J17" s="13" t="s">
        <v>34</v>
      </c>
      <c r="K17" s="34">
        <v>1329.96</v>
      </c>
      <c r="L17" s="28" t="s">
        <v>197</v>
      </c>
      <c r="M17" s="1"/>
    </row>
    <row r="18" spans="1:13" ht="135">
      <c r="A18" s="12" t="s">
        <v>18</v>
      </c>
      <c r="B18" s="13">
        <v>12</v>
      </c>
      <c r="C18" s="20"/>
      <c r="D18" s="26" t="s">
        <v>115</v>
      </c>
      <c r="E18" s="15" t="s">
        <v>24</v>
      </c>
      <c r="F18" s="16" t="s">
        <v>198</v>
      </c>
      <c r="G18" s="27" t="s">
        <v>199</v>
      </c>
      <c r="H18" s="18">
        <v>44490</v>
      </c>
      <c r="I18" s="44">
        <v>44490</v>
      </c>
      <c r="J18" s="13" t="s">
        <v>34</v>
      </c>
      <c r="K18" s="34">
        <v>597</v>
      </c>
      <c r="L18" s="28" t="s">
        <v>200</v>
      </c>
      <c r="M18" s="1"/>
    </row>
    <row r="19" spans="1:13" ht="135">
      <c r="A19" s="12" t="s">
        <v>18</v>
      </c>
      <c r="B19" s="13">
        <v>13</v>
      </c>
      <c r="C19" s="20"/>
      <c r="D19" s="26" t="s">
        <v>201</v>
      </c>
      <c r="E19" s="16" t="s">
        <v>202</v>
      </c>
      <c r="F19" s="16" t="s">
        <v>203</v>
      </c>
      <c r="G19" s="27" t="s">
        <v>204</v>
      </c>
      <c r="H19" s="18">
        <v>44490</v>
      </c>
      <c r="I19" s="44">
        <v>44490</v>
      </c>
      <c r="J19" s="13" t="s">
        <v>34</v>
      </c>
      <c r="K19" s="34">
        <v>2848.4</v>
      </c>
      <c r="L19" s="28" t="s">
        <v>205</v>
      </c>
      <c r="M19" s="1"/>
    </row>
    <row r="20" spans="1:13" ht="150">
      <c r="A20" s="12" t="s">
        <v>18</v>
      </c>
      <c r="B20" s="13">
        <v>14</v>
      </c>
      <c r="C20" s="20"/>
      <c r="D20" s="26" t="s">
        <v>155</v>
      </c>
      <c r="E20" s="16" t="s">
        <v>233</v>
      </c>
      <c r="F20" s="16" t="s">
        <v>234</v>
      </c>
      <c r="G20" s="27" t="s">
        <v>235</v>
      </c>
      <c r="H20" s="18">
        <v>44490</v>
      </c>
      <c r="I20" s="44">
        <v>44494</v>
      </c>
      <c r="J20" s="13" t="s">
        <v>34</v>
      </c>
      <c r="K20" s="34">
        <v>878</v>
      </c>
      <c r="L20" s="28" t="s">
        <v>236</v>
      </c>
      <c r="M20" s="1"/>
    </row>
    <row r="21" spans="1:13" ht="135">
      <c r="A21" s="12" t="s">
        <v>18</v>
      </c>
      <c r="B21" s="13">
        <v>15</v>
      </c>
      <c r="C21" s="20"/>
      <c r="D21" s="26" t="s">
        <v>155</v>
      </c>
      <c r="E21" s="16" t="s">
        <v>233</v>
      </c>
      <c r="F21" s="16" t="s">
        <v>237</v>
      </c>
      <c r="G21" s="27" t="s">
        <v>238</v>
      </c>
      <c r="H21" s="18">
        <v>44490</v>
      </c>
      <c r="I21" s="44">
        <v>44494</v>
      </c>
      <c r="J21" s="13" t="s">
        <v>34</v>
      </c>
      <c r="K21" s="34">
        <v>878</v>
      </c>
      <c r="L21" s="28" t="s">
        <v>239</v>
      </c>
      <c r="M21" s="1"/>
    </row>
    <row r="22" spans="1:13" ht="150">
      <c r="A22" s="12" t="s">
        <v>18</v>
      </c>
      <c r="B22" s="13">
        <v>16</v>
      </c>
      <c r="C22" s="20"/>
      <c r="D22" s="26" t="s">
        <v>155</v>
      </c>
      <c r="E22" s="16" t="s">
        <v>233</v>
      </c>
      <c r="F22" s="16" t="s">
        <v>240</v>
      </c>
      <c r="G22" s="27" t="s">
        <v>241</v>
      </c>
      <c r="H22" s="18">
        <v>44490</v>
      </c>
      <c r="I22" s="44">
        <v>44494</v>
      </c>
      <c r="J22" s="13" t="s">
        <v>34</v>
      </c>
      <c r="K22" s="34">
        <v>439</v>
      </c>
      <c r="L22" s="28" t="s">
        <v>242</v>
      </c>
      <c r="M22" s="1"/>
    </row>
    <row r="23" spans="1:13" ht="135">
      <c r="A23" s="12" t="s">
        <v>18</v>
      </c>
      <c r="B23" s="13">
        <v>17</v>
      </c>
      <c r="C23" s="20"/>
      <c r="D23" s="26" t="s">
        <v>155</v>
      </c>
      <c r="E23" s="16" t="s">
        <v>233</v>
      </c>
      <c r="F23" s="16" t="s">
        <v>243</v>
      </c>
      <c r="G23" s="27" t="s">
        <v>244</v>
      </c>
      <c r="H23" s="18">
        <v>44490</v>
      </c>
      <c r="I23" s="44">
        <v>44494</v>
      </c>
      <c r="J23" s="13" t="s">
        <v>34</v>
      </c>
      <c r="K23" s="34">
        <v>439</v>
      </c>
      <c r="L23" s="28" t="s">
        <v>245</v>
      </c>
      <c r="M23" s="1"/>
    </row>
    <row r="24" spans="1:13" ht="135">
      <c r="A24" s="12" t="s">
        <v>18</v>
      </c>
      <c r="B24" s="13">
        <v>18</v>
      </c>
      <c r="C24" s="20"/>
      <c r="D24" s="26" t="s">
        <v>246</v>
      </c>
      <c r="E24" s="16" t="s">
        <v>247</v>
      </c>
      <c r="F24" s="16" t="s">
        <v>251</v>
      </c>
      <c r="G24" s="27" t="s">
        <v>252</v>
      </c>
      <c r="H24" s="18">
        <v>44491</v>
      </c>
      <c r="I24" s="44">
        <v>44494</v>
      </c>
      <c r="J24" s="13" t="s">
        <v>34</v>
      </c>
      <c r="K24" s="34">
        <v>27791.82</v>
      </c>
      <c r="L24" s="28" t="s">
        <v>250</v>
      </c>
      <c r="M24" s="1"/>
    </row>
    <row r="25" spans="1:13" ht="131.25" customHeight="1">
      <c r="A25" s="12" t="s">
        <v>18</v>
      </c>
      <c r="B25" s="13">
        <v>19</v>
      </c>
      <c r="C25" s="20"/>
      <c r="D25" s="26" t="s">
        <v>273</v>
      </c>
      <c r="E25" s="16" t="s">
        <v>274</v>
      </c>
      <c r="F25" s="16" t="s">
        <v>275</v>
      </c>
      <c r="G25" s="27" t="s">
        <v>276</v>
      </c>
      <c r="H25" s="18">
        <v>44491</v>
      </c>
      <c r="I25" s="44">
        <v>44494</v>
      </c>
      <c r="J25" s="13" t="s">
        <v>34</v>
      </c>
      <c r="K25" s="34">
        <v>30667.1</v>
      </c>
      <c r="L25" s="28" t="s">
        <v>277</v>
      </c>
      <c r="M25" s="1"/>
    </row>
    <row r="26" spans="1:13" ht="135">
      <c r="A26" s="12" t="s">
        <v>18</v>
      </c>
      <c r="B26" s="13">
        <v>20</v>
      </c>
      <c r="C26" s="20"/>
      <c r="D26" s="26" t="s">
        <v>155</v>
      </c>
      <c r="E26" s="16" t="s">
        <v>233</v>
      </c>
      <c r="F26" s="16" t="s">
        <v>278</v>
      </c>
      <c r="G26" s="27" t="s">
        <v>279</v>
      </c>
      <c r="H26" s="18">
        <v>44491</v>
      </c>
      <c r="I26" s="44">
        <v>44494</v>
      </c>
      <c r="J26" s="13" t="s">
        <v>34</v>
      </c>
      <c r="K26" s="34">
        <v>878</v>
      </c>
      <c r="L26" s="28" t="s">
        <v>280</v>
      </c>
      <c r="M26" s="1"/>
    </row>
    <row r="27" spans="1:13" ht="135">
      <c r="A27" s="12" t="s">
        <v>18</v>
      </c>
      <c r="B27" s="13">
        <v>21</v>
      </c>
      <c r="C27" s="20"/>
      <c r="D27" s="26" t="s">
        <v>282</v>
      </c>
      <c r="E27" s="16" t="s">
        <v>281</v>
      </c>
      <c r="F27" s="16" t="s">
        <v>287</v>
      </c>
      <c r="G27" s="27">
        <v>3372</v>
      </c>
      <c r="H27" s="18">
        <v>44491</v>
      </c>
      <c r="I27" s="44">
        <v>44494</v>
      </c>
      <c r="J27" s="13" t="s">
        <v>34</v>
      </c>
      <c r="K27" s="34">
        <v>370.14</v>
      </c>
      <c r="L27" s="28" t="s">
        <v>283</v>
      </c>
      <c r="M27" s="1"/>
    </row>
    <row r="28" spans="1:13" ht="135">
      <c r="A28" s="12" t="s">
        <v>18</v>
      </c>
      <c r="B28" s="13">
        <v>22</v>
      </c>
      <c r="C28" s="20"/>
      <c r="D28" s="26" t="s">
        <v>282</v>
      </c>
      <c r="E28" s="16" t="s">
        <v>281</v>
      </c>
      <c r="F28" s="16" t="s">
        <v>284</v>
      </c>
      <c r="G28" s="27">
        <v>4176</v>
      </c>
      <c r="H28" s="18">
        <v>44491</v>
      </c>
      <c r="I28" s="44">
        <v>44494</v>
      </c>
      <c r="J28" s="13" t="s">
        <v>34</v>
      </c>
      <c r="K28" s="34">
        <v>2572.8000000000002</v>
      </c>
      <c r="L28" s="28" t="s">
        <v>283</v>
      </c>
      <c r="M28" s="1"/>
    </row>
    <row r="29" spans="1:13" ht="135">
      <c r="A29" s="12" t="s">
        <v>18</v>
      </c>
      <c r="B29" s="13">
        <v>23</v>
      </c>
      <c r="C29" s="20"/>
      <c r="D29" s="26" t="s">
        <v>282</v>
      </c>
      <c r="E29" s="16" t="s">
        <v>281</v>
      </c>
      <c r="F29" s="16" t="s">
        <v>285</v>
      </c>
      <c r="G29" s="27">
        <v>4175</v>
      </c>
      <c r="H29" s="18">
        <v>44491</v>
      </c>
      <c r="I29" s="44">
        <v>44494</v>
      </c>
      <c r="J29" s="13" t="s">
        <v>34</v>
      </c>
      <c r="K29" s="34">
        <v>29061</v>
      </c>
      <c r="L29" s="28" t="s">
        <v>283</v>
      </c>
      <c r="M29" s="1"/>
    </row>
    <row r="30" spans="1:13" ht="135">
      <c r="A30" s="12" t="s">
        <v>18</v>
      </c>
      <c r="B30" s="13">
        <v>24</v>
      </c>
      <c r="C30" s="20"/>
      <c r="D30" s="26" t="s">
        <v>282</v>
      </c>
      <c r="E30" s="16" t="s">
        <v>281</v>
      </c>
      <c r="F30" s="16" t="s">
        <v>286</v>
      </c>
      <c r="G30" s="27">
        <v>4175</v>
      </c>
      <c r="H30" s="18">
        <v>44491</v>
      </c>
      <c r="I30" s="44">
        <v>44494</v>
      </c>
      <c r="J30" s="13" t="s">
        <v>34</v>
      </c>
      <c r="K30" s="34">
        <v>9877.94</v>
      </c>
      <c r="L30" s="28" t="s">
        <v>283</v>
      </c>
      <c r="M30" s="1"/>
    </row>
    <row r="31" spans="1:13" ht="120">
      <c r="A31" s="12" t="s">
        <v>18</v>
      </c>
      <c r="B31" s="13">
        <v>25</v>
      </c>
      <c r="C31" s="20"/>
      <c r="D31" s="26" t="s">
        <v>288</v>
      </c>
      <c r="E31" s="16" t="s">
        <v>289</v>
      </c>
      <c r="F31" s="16" t="s">
        <v>290</v>
      </c>
      <c r="G31" s="27" t="s">
        <v>291</v>
      </c>
      <c r="H31" s="18">
        <v>44491</v>
      </c>
      <c r="I31" s="44">
        <v>44494</v>
      </c>
      <c r="J31" s="13" t="s">
        <v>34</v>
      </c>
      <c r="K31" s="34">
        <v>309.49</v>
      </c>
      <c r="L31" s="28" t="s">
        <v>292</v>
      </c>
      <c r="M31" s="1"/>
    </row>
    <row r="32" spans="1:13" ht="120">
      <c r="A32" s="12" t="s">
        <v>18</v>
      </c>
      <c r="B32" s="13">
        <v>26</v>
      </c>
      <c r="C32" s="20"/>
      <c r="D32" s="26" t="s">
        <v>298</v>
      </c>
      <c r="E32" s="16" t="s">
        <v>299</v>
      </c>
      <c r="F32" s="16" t="s">
        <v>300</v>
      </c>
      <c r="G32" s="27">
        <v>73</v>
      </c>
      <c r="H32" s="18">
        <v>44494</v>
      </c>
      <c r="I32" s="44">
        <v>44496</v>
      </c>
      <c r="J32" s="13" t="s">
        <v>34</v>
      </c>
      <c r="K32" s="34">
        <f>460+8740</f>
        <v>9200</v>
      </c>
      <c r="L32" s="28" t="s">
        <v>301</v>
      </c>
      <c r="M32" s="1"/>
    </row>
    <row r="33" spans="1:13">
      <c r="A33" s="58" t="s">
        <v>28</v>
      </c>
      <c r="B33" s="58"/>
      <c r="C33" s="58"/>
      <c r="D33" s="58"/>
      <c r="E33" s="58"/>
      <c r="F33" s="32"/>
      <c r="G33" s="35"/>
      <c r="H33" s="38"/>
      <c r="I33" s="51"/>
      <c r="J33" s="35"/>
      <c r="K33" s="32"/>
      <c r="L33" s="22"/>
    </row>
    <row r="34" spans="1:13" ht="15.95" customHeight="1">
      <c r="A34" s="49" t="s">
        <v>125</v>
      </c>
      <c r="B34" s="50">
        <v>44503</v>
      </c>
      <c r="C34" s="30"/>
      <c r="D34" s="48"/>
    </row>
    <row r="36" spans="1:13" ht="18">
      <c r="A36" s="61" t="s">
        <v>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3" ht="15.75">
      <c r="A37" s="6" t="s">
        <v>3</v>
      </c>
      <c r="B37" s="6" t="s">
        <v>4</v>
      </c>
      <c r="C37" s="7" t="s">
        <v>5</v>
      </c>
      <c r="D37" s="7" t="s">
        <v>114</v>
      </c>
      <c r="E37" s="7" t="s">
        <v>6</v>
      </c>
      <c r="F37" s="7" t="s">
        <v>7</v>
      </c>
      <c r="G37" s="6" t="s">
        <v>8</v>
      </c>
      <c r="H37" s="6" t="s">
        <v>9</v>
      </c>
      <c r="I37" s="7" t="s">
        <v>10</v>
      </c>
      <c r="J37" s="7" t="s">
        <v>11</v>
      </c>
      <c r="K37" s="7" t="s">
        <v>12</v>
      </c>
      <c r="L37" s="7" t="s">
        <v>13</v>
      </c>
    </row>
    <row r="38" spans="1:13" ht="150" customHeight="1">
      <c r="A38" s="12" t="s">
        <v>18</v>
      </c>
      <c r="B38" s="13">
        <v>1</v>
      </c>
      <c r="C38" s="17" t="s">
        <v>30</v>
      </c>
      <c r="D38" s="17" t="s">
        <v>30</v>
      </c>
      <c r="E38" s="16" t="s">
        <v>31</v>
      </c>
      <c r="F38" s="16" t="s">
        <v>32</v>
      </c>
      <c r="G38" s="17" t="s">
        <v>33</v>
      </c>
      <c r="H38" s="18">
        <v>44483</v>
      </c>
      <c r="I38" s="43">
        <v>44484</v>
      </c>
      <c r="J38" s="13" t="s">
        <v>34</v>
      </c>
      <c r="K38" s="19">
        <f>505.64+4494.36</f>
        <v>5000</v>
      </c>
      <c r="L38" s="17" t="s">
        <v>35</v>
      </c>
      <c r="M38" s="1"/>
    </row>
    <row r="39" spans="1:13" ht="135">
      <c r="A39" s="12" t="s">
        <v>18</v>
      </c>
      <c r="B39" s="13">
        <v>2</v>
      </c>
      <c r="C39" s="14"/>
      <c r="D39" s="14">
        <v>84468636000152</v>
      </c>
      <c r="E39" s="15" t="s">
        <v>36</v>
      </c>
      <c r="F39" s="16" t="s">
        <v>37</v>
      </c>
      <c r="G39" s="17" t="s">
        <v>38</v>
      </c>
      <c r="H39" s="18" t="s">
        <v>22</v>
      </c>
      <c r="I39" s="43">
        <v>44488</v>
      </c>
      <c r="J39" s="13" t="s">
        <v>34</v>
      </c>
      <c r="K39" s="19">
        <v>89219.09</v>
      </c>
      <c r="L39" s="17" t="s">
        <v>39</v>
      </c>
      <c r="M39" s="1"/>
    </row>
    <row r="40" spans="1:13" ht="135">
      <c r="A40" s="12" t="s">
        <v>18</v>
      </c>
      <c r="B40" s="13">
        <v>3</v>
      </c>
      <c r="C40" s="14"/>
      <c r="D40" s="14">
        <v>81838018115</v>
      </c>
      <c r="E40" s="15" t="s">
        <v>40</v>
      </c>
      <c r="F40" s="16" t="s">
        <v>41</v>
      </c>
      <c r="G40" s="17" t="s">
        <v>42</v>
      </c>
      <c r="H40" s="18" t="s">
        <v>22</v>
      </c>
      <c r="I40" s="43">
        <v>44488</v>
      </c>
      <c r="J40" s="13" t="s">
        <v>34</v>
      </c>
      <c r="K40" s="19">
        <v>2500</v>
      </c>
      <c r="L40" s="17" t="s">
        <v>43</v>
      </c>
      <c r="M40" s="1"/>
    </row>
    <row r="41" spans="1:13" ht="135">
      <c r="A41" s="12" t="s">
        <v>18</v>
      </c>
      <c r="B41" s="13">
        <v>4</v>
      </c>
      <c r="C41" s="14"/>
      <c r="D41" s="26" t="s">
        <v>217</v>
      </c>
      <c r="E41" s="15" t="s">
        <v>218</v>
      </c>
      <c r="F41" s="16" t="s">
        <v>219</v>
      </c>
      <c r="G41" s="17" t="s">
        <v>220</v>
      </c>
      <c r="H41" s="18">
        <v>44490</v>
      </c>
      <c r="I41" s="43">
        <v>44494</v>
      </c>
      <c r="J41" s="13" t="s">
        <v>34</v>
      </c>
      <c r="K41" s="19">
        <f>5180.64+16819.36</f>
        <v>22000</v>
      </c>
      <c r="L41" s="17" t="s">
        <v>221</v>
      </c>
      <c r="M41" s="63"/>
    </row>
    <row r="42" spans="1:13">
      <c r="A42" s="58" t="s">
        <v>28</v>
      </c>
      <c r="B42" s="58"/>
      <c r="C42" s="58"/>
      <c r="D42" s="58"/>
      <c r="E42" s="30"/>
      <c r="F42" s="37"/>
      <c r="G42" s="36"/>
      <c r="H42" s="38"/>
      <c r="I42" s="52"/>
      <c r="J42" s="35"/>
      <c r="K42" s="39"/>
      <c r="L42" s="36"/>
    </row>
    <row r="43" spans="1:13">
      <c r="A43" s="30" t="str">
        <f>A34</f>
        <v>Data da última atualização:</v>
      </c>
      <c r="B43" s="31">
        <f>B34</f>
        <v>44503</v>
      </c>
      <c r="C43" s="30"/>
      <c r="D43" s="48"/>
      <c r="E43" s="30"/>
      <c r="F43" s="37"/>
      <c r="G43" s="36"/>
      <c r="H43" s="38"/>
      <c r="I43" s="52"/>
      <c r="J43" s="35"/>
      <c r="K43" s="39"/>
      <c r="L43" s="36"/>
    </row>
    <row r="44" spans="1:13">
      <c r="E44" s="33"/>
      <c r="F44" s="32"/>
      <c r="G44" s="35"/>
      <c r="H44" s="35"/>
      <c r="I44" s="51"/>
      <c r="J44" s="32"/>
      <c r="K44" s="32"/>
      <c r="L44" s="32"/>
    </row>
    <row r="46" spans="1:13" ht="18">
      <c r="A46" s="61" t="s">
        <v>44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3" ht="15.75">
      <c r="A47" s="6" t="s">
        <v>3</v>
      </c>
      <c r="B47" s="6" t="s">
        <v>4</v>
      </c>
      <c r="C47" s="7" t="s">
        <v>5</v>
      </c>
      <c r="D47" s="7" t="s">
        <v>114</v>
      </c>
      <c r="E47" s="7" t="s">
        <v>6</v>
      </c>
      <c r="F47" s="7" t="s">
        <v>7</v>
      </c>
      <c r="G47" s="6" t="s">
        <v>8</v>
      </c>
      <c r="H47" s="6" t="s">
        <v>9</v>
      </c>
      <c r="I47" s="7" t="s">
        <v>10</v>
      </c>
      <c r="J47" s="7" t="s">
        <v>11</v>
      </c>
      <c r="K47" s="7" t="s">
        <v>12</v>
      </c>
      <c r="L47" s="7" t="s">
        <v>13</v>
      </c>
    </row>
    <row r="48" spans="1:13" ht="120">
      <c r="A48" s="12" t="s">
        <v>18</v>
      </c>
      <c r="B48" s="13">
        <v>1</v>
      </c>
      <c r="C48" s="14">
        <v>76535764000143</v>
      </c>
      <c r="D48" s="14">
        <v>76535764000143</v>
      </c>
      <c r="E48" s="15" t="s">
        <v>45</v>
      </c>
      <c r="F48" s="16" t="s">
        <v>46</v>
      </c>
      <c r="G48" s="17" t="s">
        <v>47</v>
      </c>
      <c r="H48" s="18">
        <v>44473</v>
      </c>
      <c r="I48" s="43">
        <v>44474</v>
      </c>
      <c r="J48" s="13" t="s">
        <v>34</v>
      </c>
      <c r="K48" s="19">
        <v>167.51</v>
      </c>
      <c r="L48" s="17" t="s">
        <v>48</v>
      </c>
      <c r="M48" s="1"/>
    </row>
    <row r="49" spans="1:13" ht="120">
      <c r="A49" s="12" t="s">
        <v>18</v>
      </c>
      <c r="B49" s="13">
        <v>2</v>
      </c>
      <c r="C49" s="14">
        <v>76535764000144</v>
      </c>
      <c r="D49" s="14">
        <v>76535764000143</v>
      </c>
      <c r="E49" s="15" t="s">
        <v>45</v>
      </c>
      <c r="F49" s="16" t="s">
        <v>49</v>
      </c>
      <c r="G49" s="17" t="s">
        <v>50</v>
      </c>
      <c r="H49" s="18">
        <v>44473</v>
      </c>
      <c r="I49" s="43">
        <v>44474</v>
      </c>
      <c r="J49" s="13" t="s">
        <v>34</v>
      </c>
      <c r="K49" s="19">
        <v>4491.96</v>
      </c>
      <c r="L49" s="17" t="s">
        <v>51</v>
      </c>
      <c r="M49" s="1"/>
    </row>
    <row r="50" spans="1:13" ht="120">
      <c r="A50" s="12" t="s">
        <v>18</v>
      </c>
      <c r="B50" s="13">
        <v>3</v>
      </c>
      <c r="C50" s="14">
        <v>4322541000197</v>
      </c>
      <c r="D50" s="14">
        <v>4322541000197</v>
      </c>
      <c r="E50" s="16" t="s">
        <v>206</v>
      </c>
      <c r="F50" s="16" t="s">
        <v>53</v>
      </c>
      <c r="G50" s="17" t="s">
        <v>54</v>
      </c>
      <c r="H50" s="18">
        <v>44474</v>
      </c>
      <c r="I50" s="43">
        <v>44475</v>
      </c>
      <c r="J50" s="13" t="s">
        <v>34</v>
      </c>
      <c r="K50" s="19">
        <v>14.05</v>
      </c>
      <c r="L50" s="17" t="s">
        <v>55</v>
      </c>
      <c r="M50" s="1"/>
    </row>
    <row r="51" spans="1:13" ht="135">
      <c r="A51" s="12" t="s">
        <v>18</v>
      </c>
      <c r="B51" s="13">
        <v>4</v>
      </c>
      <c r="C51" s="14">
        <v>23674714000180</v>
      </c>
      <c r="D51" s="14">
        <v>23674714000180</v>
      </c>
      <c r="E51" s="16" t="s">
        <v>56</v>
      </c>
      <c r="F51" s="16" t="s">
        <v>57</v>
      </c>
      <c r="G51" s="17" t="s">
        <v>58</v>
      </c>
      <c r="H51" s="18">
        <v>44475</v>
      </c>
      <c r="I51" s="45">
        <v>44475</v>
      </c>
      <c r="J51" s="13" t="s">
        <v>34</v>
      </c>
      <c r="K51" s="19">
        <v>1699.9</v>
      </c>
      <c r="L51" s="17" t="s">
        <v>59</v>
      </c>
      <c r="M51" s="1"/>
    </row>
    <row r="52" spans="1:13" ht="135">
      <c r="A52" s="12" t="s">
        <v>18</v>
      </c>
      <c r="B52" s="13">
        <v>5</v>
      </c>
      <c r="C52" s="17" t="s">
        <v>60</v>
      </c>
      <c r="D52" s="17" t="s">
        <v>179</v>
      </c>
      <c r="E52" s="16" t="s">
        <v>61</v>
      </c>
      <c r="F52" s="16" t="s">
        <v>62</v>
      </c>
      <c r="G52" s="17" t="s">
        <v>63</v>
      </c>
      <c r="H52" s="18">
        <v>44476</v>
      </c>
      <c r="I52" s="43">
        <v>44477</v>
      </c>
      <c r="J52" s="13" t="s">
        <v>34</v>
      </c>
      <c r="K52" s="19">
        <v>115.09</v>
      </c>
      <c r="L52" s="17" t="s">
        <v>64</v>
      </c>
      <c r="M52" s="1"/>
    </row>
    <row r="53" spans="1:13" ht="135">
      <c r="A53" s="12" t="s">
        <v>18</v>
      </c>
      <c r="B53" s="13">
        <v>6</v>
      </c>
      <c r="C53" s="17" t="s">
        <v>60</v>
      </c>
      <c r="D53" s="17" t="s">
        <v>179</v>
      </c>
      <c r="E53" s="16" t="s">
        <v>61</v>
      </c>
      <c r="F53" s="16" t="s">
        <v>65</v>
      </c>
      <c r="G53" s="17" t="s">
        <v>66</v>
      </c>
      <c r="H53" s="18">
        <v>44476</v>
      </c>
      <c r="I53" s="43">
        <v>44477</v>
      </c>
      <c r="J53" s="13" t="s">
        <v>34</v>
      </c>
      <c r="K53" s="19">
        <v>169.58</v>
      </c>
      <c r="L53" s="17" t="s">
        <v>64</v>
      </c>
      <c r="M53" s="1"/>
    </row>
    <row r="54" spans="1:13" ht="135">
      <c r="A54" s="12" t="s">
        <v>18</v>
      </c>
      <c r="B54" s="13">
        <v>7</v>
      </c>
      <c r="C54" s="17" t="s">
        <v>60</v>
      </c>
      <c r="D54" s="17" t="s">
        <v>179</v>
      </c>
      <c r="E54" s="16" t="s">
        <v>61</v>
      </c>
      <c r="F54" s="16" t="s">
        <v>67</v>
      </c>
      <c r="G54" s="17" t="s">
        <v>68</v>
      </c>
      <c r="H54" s="18">
        <v>44476</v>
      </c>
      <c r="I54" s="43">
        <v>44477</v>
      </c>
      <c r="J54" s="13" t="s">
        <v>34</v>
      </c>
      <c r="K54" s="19">
        <v>183.17</v>
      </c>
      <c r="L54" s="17" t="s">
        <v>64</v>
      </c>
      <c r="M54" s="1"/>
    </row>
    <row r="55" spans="1:13" ht="135">
      <c r="A55" s="12" t="s">
        <v>18</v>
      </c>
      <c r="B55" s="13">
        <v>8</v>
      </c>
      <c r="C55" s="17" t="s">
        <v>60</v>
      </c>
      <c r="D55" s="17" t="s">
        <v>179</v>
      </c>
      <c r="E55" s="16" t="s">
        <v>61</v>
      </c>
      <c r="F55" s="16" t="s">
        <v>69</v>
      </c>
      <c r="G55" s="17" t="s">
        <v>70</v>
      </c>
      <c r="H55" s="18">
        <v>44476</v>
      </c>
      <c r="I55" s="43">
        <v>44477</v>
      </c>
      <c r="J55" s="13" t="s">
        <v>34</v>
      </c>
      <c r="K55" s="19">
        <v>60.63</v>
      </c>
      <c r="L55" s="17" t="s">
        <v>64</v>
      </c>
      <c r="M55" s="1"/>
    </row>
    <row r="56" spans="1:13" ht="150">
      <c r="A56" s="12" t="s">
        <v>18</v>
      </c>
      <c r="B56" s="13">
        <v>9</v>
      </c>
      <c r="C56" s="17" t="s">
        <v>71</v>
      </c>
      <c r="D56" s="17" t="s">
        <v>71</v>
      </c>
      <c r="E56" s="15" t="s">
        <v>72</v>
      </c>
      <c r="F56" s="23" t="s">
        <v>73</v>
      </c>
      <c r="G56" s="17" t="s">
        <v>74</v>
      </c>
      <c r="H56" s="18">
        <v>44477</v>
      </c>
      <c r="I56" s="43">
        <v>44477</v>
      </c>
      <c r="J56" s="13" t="s">
        <v>34</v>
      </c>
      <c r="K56" s="19">
        <v>8002.82</v>
      </c>
      <c r="L56" s="17" t="s">
        <v>75</v>
      </c>
      <c r="M56" s="1"/>
    </row>
    <row r="57" spans="1:13" ht="120">
      <c r="A57" s="12" t="s">
        <v>18</v>
      </c>
      <c r="B57" s="13">
        <v>10</v>
      </c>
      <c r="C57" s="17" t="s">
        <v>76</v>
      </c>
      <c r="D57" s="17" t="s">
        <v>76</v>
      </c>
      <c r="E57" s="16" t="s">
        <v>52</v>
      </c>
      <c r="F57" s="16" t="s">
        <v>77</v>
      </c>
      <c r="G57" s="17" t="s">
        <v>78</v>
      </c>
      <c r="H57" s="18">
        <v>44477</v>
      </c>
      <c r="I57" s="43">
        <v>44477</v>
      </c>
      <c r="J57" s="13" t="s">
        <v>34</v>
      </c>
      <c r="K57" s="19">
        <v>14.05</v>
      </c>
      <c r="L57" s="17" t="s">
        <v>79</v>
      </c>
      <c r="M57" s="1"/>
    </row>
    <row r="58" spans="1:13" ht="150">
      <c r="A58" s="12" t="s">
        <v>18</v>
      </c>
      <c r="B58" s="13">
        <v>11</v>
      </c>
      <c r="C58" s="17" t="s">
        <v>80</v>
      </c>
      <c r="D58" s="17" t="s">
        <v>178</v>
      </c>
      <c r="E58" s="16" t="s">
        <v>81</v>
      </c>
      <c r="F58" s="16" t="s">
        <v>82</v>
      </c>
      <c r="G58" s="17" t="s">
        <v>83</v>
      </c>
      <c r="H58" s="18">
        <v>44477</v>
      </c>
      <c r="I58" s="43">
        <v>44477</v>
      </c>
      <c r="J58" s="13" t="s">
        <v>34</v>
      </c>
      <c r="K58" s="19">
        <f>14548.36+1836.93+9184.65+158123.06</f>
        <v>183693</v>
      </c>
      <c r="L58" s="17" t="s">
        <v>84</v>
      </c>
      <c r="M58" s="1"/>
    </row>
    <row r="59" spans="1:13" ht="150" customHeight="1">
      <c r="A59" s="12" t="s">
        <v>18</v>
      </c>
      <c r="B59" s="13">
        <v>12</v>
      </c>
      <c r="C59" s="17" t="s">
        <v>85</v>
      </c>
      <c r="D59" s="17" t="s">
        <v>177</v>
      </c>
      <c r="E59" s="16" t="s">
        <v>86</v>
      </c>
      <c r="F59" s="16" t="s">
        <v>87</v>
      </c>
      <c r="G59" s="17" t="s">
        <v>88</v>
      </c>
      <c r="H59" s="18">
        <v>44483</v>
      </c>
      <c r="I59" s="43">
        <v>44484</v>
      </c>
      <c r="J59" s="13" t="s">
        <v>34</v>
      </c>
      <c r="K59" s="19">
        <v>1300</v>
      </c>
      <c r="L59" s="17" t="s">
        <v>89</v>
      </c>
      <c r="M59" s="1"/>
    </row>
    <row r="60" spans="1:13" ht="150" customHeight="1">
      <c r="A60" s="12" t="s">
        <v>18</v>
      </c>
      <c r="B60" s="13">
        <v>13</v>
      </c>
      <c r="C60" s="17" t="s">
        <v>90</v>
      </c>
      <c r="D60" s="17" t="s">
        <v>90</v>
      </c>
      <c r="E60" s="16" t="s">
        <v>91</v>
      </c>
      <c r="F60" s="16" t="s">
        <v>92</v>
      </c>
      <c r="G60" s="17" t="s">
        <v>93</v>
      </c>
      <c r="H60" s="18">
        <v>44483</v>
      </c>
      <c r="I60" s="43">
        <v>44484</v>
      </c>
      <c r="J60" s="13" t="s">
        <v>34</v>
      </c>
      <c r="K60" s="19">
        <v>1912.76</v>
      </c>
      <c r="L60" s="17" t="s">
        <v>94</v>
      </c>
      <c r="M60" s="1"/>
    </row>
    <row r="61" spans="1:13" ht="150" customHeight="1">
      <c r="A61" s="12" t="s">
        <v>18</v>
      </c>
      <c r="B61" s="13">
        <v>14</v>
      </c>
      <c r="C61" s="17"/>
      <c r="D61" s="17" t="s">
        <v>150</v>
      </c>
      <c r="E61" s="16" t="s">
        <v>95</v>
      </c>
      <c r="F61" s="16" t="s">
        <v>96</v>
      </c>
      <c r="G61" s="17" t="s">
        <v>97</v>
      </c>
      <c r="H61" s="18" t="s">
        <v>22</v>
      </c>
      <c r="I61" s="43">
        <v>44488</v>
      </c>
      <c r="J61" s="13" t="s">
        <v>34</v>
      </c>
      <c r="K61" s="19">
        <f>709.54+13481.26</f>
        <v>14190.8</v>
      </c>
      <c r="L61" s="17" t="s">
        <v>98</v>
      </c>
      <c r="M61" s="1"/>
    </row>
    <row r="62" spans="1:13" ht="150" customHeight="1">
      <c r="A62" s="12" t="s">
        <v>18</v>
      </c>
      <c r="B62" s="13">
        <v>15</v>
      </c>
      <c r="C62" s="17"/>
      <c r="D62" s="17" t="s">
        <v>176</v>
      </c>
      <c r="E62" s="16" t="s">
        <v>99</v>
      </c>
      <c r="F62" s="16" t="s">
        <v>100</v>
      </c>
      <c r="G62" s="17" t="s">
        <v>101</v>
      </c>
      <c r="H62" s="18" t="s">
        <v>22</v>
      </c>
      <c r="I62" s="43">
        <v>44488</v>
      </c>
      <c r="J62" s="13" t="s">
        <v>34</v>
      </c>
      <c r="K62" s="19">
        <v>215590.66</v>
      </c>
      <c r="L62" s="17" t="s">
        <v>102</v>
      </c>
      <c r="M62" s="1"/>
    </row>
    <row r="63" spans="1:13" ht="150" customHeight="1">
      <c r="A63" s="12" t="s">
        <v>18</v>
      </c>
      <c r="B63" s="13">
        <v>16</v>
      </c>
      <c r="C63" s="17"/>
      <c r="D63" s="17" t="s">
        <v>175</v>
      </c>
      <c r="E63" s="16" t="s">
        <v>103</v>
      </c>
      <c r="F63" s="16" t="s">
        <v>104</v>
      </c>
      <c r="G63" s="17" t="s">
        <v>105</v>
      </c>
      <c r="H63" s="18">
        <v>44487</v>
      </c>
      <c r="I63" s="43">
        <v>44488</v>
      </c>
      <c r="J63" s="13" t="s">
        <v>34</v>
      </c>
      <c r="K63" s="19">
        <v>3352.63</v>
      </c>
      <c r="L63" s="17" t="s">
        <v>106</v>
      </c>
      <c r="M63" s="1"/>
    </row>
    <row r="64" spans="1:13" ht="150" customHeight="1">
      <c r="A64" s="12" t="s">
        <v>18</v>
      </c>
      <c r="B64" s="13">
        <v>17</v>
      </c>
      <c r="C64" s="17"/>
      <c r="D64" s="17" t="s">
        <v>175</v>
      </c>
      <c r="E64" s="16" t="s">
        <v>103</v>
      </c>
      <c r="F64" s="16" t="s">
        <v>107</v>
      </c>
      <c r="G64" s="17" t="s">
        <v>108</v>
      </c>
      <c r="H64" s="18">
        <v>44487</v>
      </c>
      <c r="I64" s="43">
        <v>44488</v>
      </c>
      <c r="J64" s="13" t="s">
        <v>34</v>
      </c>
      <c r="K64" s="19">
        <v>9000</v>
      </c>
      <c r="L64" s="17" t="s">
        <v>109</v>
      </c>
      <c r="M64" s="1"/>
    </row>
    <row r="65" spans="1:13" ht="150" customHeight="1">
      <c r="A65" s="12" t="s">
        <v>18</v>
      </c>
      <c r="B65" s="13">
        <v>18</v>
      </c>
      <c r="C65" s="17"/>
      <c r="D65" s="17" t="s">
        <v>132</v>
      </c>
      <c r="E65" s="16" t="s">
        <v>131</v>
      </c>
      <c r="F65" s="16" t="s">
        <v>133</v>
      </c>
      <c r="G65" s="17" t="s">
        <v>134</v>
      </c>
      <c r="H65" s="18">
        <v>44488</v>
      </c>
      <c r="I65" s="43">
        <v>44488</v>
      </c>
      <c r="J65" s="13" t="s">
        <v>34</v>
      </c>
      <c r="K65" s="19">
        <v>7933.52</v>
      </c>
      <c r="L65" s="17" t="s">
        <v>135</v>
      </c>
      <c r="M65" s="1"/>
    </row>
    <row r="66" spans="1:13" ht="135">
      <c r="A66" s="12" t="s">
        <v>18</v>
      </c>
      <c r="B66" s="13">
        <v>19</v>
      </c>
      <c r="C66" s="17"/>
      <c r="D66" s="17" t="s">
        <v>85</v>
      </c>
      <c r="E66" s="16" t="s">
        <v>86</v>
      </c>
      <c r="F66" s="16" t="s">
        <v>136</v>
      </c>
      <c r="G66" s="17" t="s">
        <v>38</v>
      </c>
      <c r="H66" s="18">
        <v>44488</v>
      </c>
      <c r="I66" s="43">
        <v>44488</v>
      </c>
      <c r="J66" s="13" t="s">
        <v>34</v>
      </c>
      <c r="K66" s="19">
        <v>3300</v>
      </c>
      <c r="L66" s="17" t="s">
        <v>137</v>
      </c>
      <c r="M66" s="1"/>
    </row>
    <row r="67" spans="1:13" ht="145.5" customHeight="1">
      <c r="A67" s="12" t="s">
        <v>18</v>
      </c>
      <c r="B67" s="13">
        <v>20</v>
      </c>
      <c r="C67" s="17"/>
      <c r="D67" s="17" t="s">
        <v>139</v>
      </c>
      <c r="E67" s="16" t="s">
        <v>138</v>
      </c>
      <c r="F67" s="16" t="s">
        <v>140</v>
      </c>
      <c r="G67" s="17" t="s">
        <v>141</v>
      </c>
      <c r="H67" s="18">
        <v>44488</v>
      </c>
      <c r="I67" s="43">
        <v>44488</v>
      </c>
      <c r="J67" s="13" t="s">
        <v>34</v>
      </c>
      <c r="K67" s="19">
        <f>175.99+8623.31</f>
        <v>8799.2999999999993</v>
      </c>
      <c r="L67" s="17" t="s">
        <v>142</v>
      </c>
      <c r="M67" s="1"/>
    </row>
    <row r="68" spans="1:13" ht="150">
      <c r="A68" s="12" t="s">
        <v>18</v>
      </c>
      <c r="B68" s="13">
        <v>21</v>
      </c>
      <c r="C68" s="17"/>
      <c r="D68" s="17" t="s">
        <v>150</v>
      </c>
      <c r="E68" s="16" t="s">
        <v>95</v>
      </c>
      <c r="F68" s="16" t="s">
        <v>151</v>
      </c>
      <c r="G68" s="17" t="s">
        <v>152</v>
      </c>
      <c r="H68" s="18">
        <v>44488</v>
      </c>
      <c r="I68" s="43">
        <v>44489</v>
      </c>
      <c r="J68" s="13" t="s">
        <v>34</v>
      </c>
      <c r="K68" s="19">
        <f>144.42+2744.05</f>
        <v>2888.4700000000003</v>
      </c>
      <c r="L68" s="17" t="s">
        <v>153</v>
      </c>
      <c r="M68" s="1"/>
    </row>
    <row r="69" spans="1:13" ht="150.75" customHeight="1">
      <c r="A69" s="12" t="s">
        <v>18</v>
      </c>
      <c r="B69" s="13">
        <v>22</v>
      </c>
      <c r="C69" s="17"/>
      <c r="D69" s="17" t="s">
        <v>159</v>
      </c>
      <c r="E69" s="16" t="s">
        <v>160</v>
      </c>
      <c r="F69" s="16" t="s">
        <v>163</v>
      </c>
      <c r="G69" s="17" t="s">
        <v>161</v>
      </c>
      <c r="H69" s="18">
        <v>44488</v>
      </c>
      <c r="I69" s="43">
        <v>44489</v>
      </c>
      <c r="J69" s="13" t="s">
        <v>34</v>
      </c>
      <c r="K69" s="19">
        <f>86.99+1945.51</f>
        <v>2032.5</v>
      </c>
      <c r="L69" s="17" t="s">
        <v>162</v>
      </c>
      <c r="M69" s="1"/>
    </row>
    <row r="70" spans="1:13" ht="150.75" customHeight="1">
      <c r="A70" s="12" t="s">
        <v>18</v>
      </c>
      <c r="B70" s="13">
        <v>23</v>
      </c>
      <c r="C70" s="17"/>
      <c r="D70" s="17" t="s">
        <v>164</v>
      </c>
      <c r="E70" s="16" t="s">
        <v>165</v>
      </c>
      <c r="F70" s="16" t="s">
        <v>166</v>
      </c>
      <c r="G70" s="17" t="s">
        <v>167</v>
      </c>
      <c r="H70" s="18">
        <v>44489</v>
      </c>
      <c r="I70" s="43">
        <v>44489</v>
      </c>
      <c r="J70" s="13" t="s">
        <v>34</v>
      </c>
      <c r="K70" s="19">
        <f>105+5145</f>
        <v>5250</v>
      </c>
      <c r="L70" s="17" t="s">
        <v>168</v>
      </c>
      <c r="M70" s="1"/>
    </row>
    <row r="71" spans="1:13" ht="150.75" customHeight="1">
      <c r="A71" s="12" t="s">
        <v>18</v>
      </c>
      <c r="B71" s="13">
        <v>24</v>
      </c>
      <c r="C71" s="17"/>
      <c r="D71" s="17" t="s">
        <v>164</v>
      </c>
      <c r="E71" s="16" t="s">
        <v>165</v>
      </c>
      <c r="F71" s="16" t="s">
        <v>169</v>
      </c>
      <c r="G71" s="17" t="s">
        <v>170</v>
      </c>
      <c r="H71" s="18">
        <v>44489</v>
      </c>
      <c r="I71" s="43">
        <v>44489</v>
      </c>
      <c r="J71" s="13" t="s">
        <v>34</v>
      </c>
      <c r="K71" s="19">
        <f>331.6+16248.4</f>
        <v>16580</v>
      </c>
      <c r="L71" s="17" t="s">
        <v>171</v>
      </c>
      <c r="M71" s="1"/>
    </row>
    <row r="72" spans="1:13" ht="150.75" customHeight="1">
      <c r="A72" s="12" t="s">
        <v>18</v>
      </c>
      <c r="B72" s="13">
        <v>25</v>
      </c>
      <c r="C72" s="17"/>
      <c r="D72" s="17" t="s">
        <v>180</v>
      </c>
      <c r="E72" s="16" t="s">
        <v>181</v>
      </c>
      <c r="F72" s="16" t="s">
        <v>182</v>
      </c>
      <c r="G72" s="17" t="s">
        <v>183</v>
      </c>
      <c r="H72" s="18">
        <v>44490</v>
      </c>
      <c r="I72" s="43">
        <v>44490</v>
      </c>
      <c r="J72" s="13" t="s">
        <v>34</v>
      </c>
      <c r="K72" s="19">
        <v>58985.919999999998</v>
      </c>
      <c r="L72" s="17" t="s">
        <v>184</v>
      </c>
      <c r="M72" s="1"/>
    </row>
    <row r="73" spans="1:13" ht="134.25" customHeight="1">
      <c r="A73" s="12" t="s">
        <v>18</v>
      </c>
      <c r="B73" s="13">
        <v>26</v>
      </c>
      <c r="C73" s="17"/>
      <c r="D73" s="17" t="s">
        <v>185</v>
      </c>
      <c r="E73" s="16" t="s">
        <v>186</v>
      </c>
      <c r="F73" s="16" t="s">
        <v>187</v>
      </c>
      <c r="G73" s="17" t="s">
        <v>188</v>
      </c>
      <c r="H73" s="18">
        <v>44490</v>
      </c>
      <c r="I73" s="43">
        <v>44490</v>
      </c>
      <c r="J73" s="13" t="s">
        <v>34</v>
      </c>
      <c r="K73" s="19">
        <v>230003.20000000001</v>
      </c>
      <c r="L73" s="17" t="s">
        <v>189</v>
      </c>
      <c r="M73" s="1"/>
    </row>
    <row r="74" spans="1:13" ht="150.75" customHeight="1">
      <c r="A74" s="12" t="s">
        <v>18</v>
      </c>
      <c r="B74" s="13">
        <v>27</v>
      </c>
      <c r="C74" s="17"/>
      <c r="D74" s="17" t="s">
        <v>190</v>
      </c>
      <c r="E74" s="16" t="s">
        <v>191</v>
      </c>
      <c r="F74" s="16" t="s">
        <v>192</v>
      </c>
      <c r="G74" s="17" t="s">
        <v>193</v>
      </c>
      <c r="H74" s="18">
        <v>44490</v>
      </c>
      <c r="I74" s="43">
        <v>44490</v>
      </c>
      <c r="J74" s="13" t="s">
        <v>34</v>
      </c>
      <c r="K74" s="19">
        <v>3023.02</v>
      </c>
      <c r="L74" s="17" t="s">
        <v>194</v>
      </c>
      <c r="M74" s="1"/>
    </row>
    <row r="75" spans="1:13" ht="150.75" customHeight="1">
      <c r="A75" s="12" t="s">
        <v>18</v>
      </c>
      <c r="B75" s="13">
        <v>28</v>
      </c>
      <c r="C75" s="17"/>
      <c r="D75" s="17" t="s">
        <v>207</v>
      </c>
      <c r="E75" s="16" t="s">
        <v>208</v>
      </c>
      <c r="F75" s="16" t="s">
        <v>209</v>
      </c>
      <c r="G75" s="17" t="s">
        <v>210</v>
      </c>
      <c r="H75" s="18">
        <v>44490</v>
      </c>
      <c r="I75" s="43">
        <v>44490</v>
      </c>
      <c r="J75" s="13" t="s">
        <v>34</v>
      </c>
      <c r="K75" s="19">
        <f>792.18+52020.02</f>
        <v>52812.2</v>
      </c>
      <c r="L75" s="17" t="s">
        <v>211</v>
      </c>
      <c r="M75" s="1"/>
    </row>
    <row r="76" spans="1:13" ht="152.25" customHeight="1">
      <c r="A76" s="12" t="s">
        <v>18</v>
      </c>
      <c r="B76" s="13">
        <v>29</v>
      </c>
      <c r="C76" s="17"/>
      <c r="D76" s="17" t="s">
        <v>212</v>
      </c>
      <c r="E76" s="16" t="s">
        <v>213</v>
      </c>
      <c r="F76" s="16" t="s">
        <v>216</v>
      </c>
      <c r="G76" s="17" t="s">
        <v>214</v>
      </c>
      <c r="H76" s="18">
        <v>44490</v>
      </c>
      <c r="I76" s="43">
        <v>44490</v>
      </c>
      <c r="J76" s="13" t="s">
        <v>34</v>
      </c>
      <c r="K76" s="19">
        <f>2934.73+400.19+1333.97+22010.48</f>
        <v>26679.37</v>
      </c>
      <c r="L76" s="17" t="s">
        <v>215</v>
      </c>
      <c r="M76" s="1"/>
    </row>
    <row r="77" spans="1:13" ht="152.25" customHeight="1">
      <c r="A77" s="12" t="s">
        <v>18</v>
      </c>
      <c r="B77" s="13">
        <v>30</v>
      </c>
      <c r="C77" s="17"/>
      <c r="D77" s="17" t="s">
        <v>60</v>
      </c>
      <c r="E77" s="16" t="s">
        <v>61</v>
      </c>
      <c r="F77" s="16" t="s">
        <v>222</v>
      </c>
      <c r="G77" s="17" t="s">
        <v>223</v>
      </c>
      <c r="H77" s="18">
        <v>44490</v>
      </c>
      <c r="I77" s="43">
        <v>44494</v>
      </c>
      <c r="J77" s="13" t="s">
        <v>34</v>
      </c>
      <c r="K77" s="19">
        <v>115.09</v>
      </c>
      <c r="L77" s="17" t="s">
        <v>224</v>
      </c>
      <c r="M77" s="1"/>
    </row>
    <row r="78" spans="1:13" ht="152.25" customHeight="1">
      <c r="A78" s="12" t="s">
        <v>18</v>
      </c>
      <c r="B78" s="13">
        <v>31</v>
      </c>
      <c r="C78" s="17"/>
      <c r="D78" s="17" t="s">
        <v>60</v>
      </c>
      <c r="E78" s="16" t="s">
        <v>61</v>
      </c>
      <c r="F78" s="16" t="s">
        <v>225</v>
      </c>
      <c r="G78" s="17" t="s">
        <v>226</v>
      </c>
      <c r="H78" s="18">
        <v>44490</v>
      </c>
      <c r="I78" s="43">
        <v>44494</v>
      </c>
      <c r="J78" s="13" t="s">
        <v>34</v>
      </c>
      <c r="K78" s="19">
        <v>60.63</v>
      </c>
      <c r="L78" s="17" t="s">
        <v>224</v>
      </c>
      <c r="M78" s="1"/>
    </row>
    <row r="79" spans="1:13" ht="152.25" customHeight="1">
      <c r="A79" s="12" t="s">
        <v>18</v>
      </c>
      <c r="B79" s="13">
        <v>32</v>
      </c>
      <c r="C79" s="17"/>
      <c r="D79" s="17" t="s">
        <v>60</v>
      </c>
      <c r="E79" s="16" t="s">
        <v>61</v>
      </c>
      <c r="F79" s="16" t="s">
        <v>228</v>
      </c>
      <c r="G79" s="17" t="s">
        <v>229</v>
      </c>
      <c r="H79" s="18">
        <v>44490</v>
      </c>
      <c r="I79" s="43">
        <v>44494</v>
      </c>
      <c r="J79" s="13" t="s">
        <v>34</v>
      </c>
      <c r="K79" s="19">
        <v>183.17</v>
      </c>
      <c r="L79" s="17" t="s">
        <v>230</v>
      </c>
      <c r="M79" s="1"/>
    </row>
    <row r="80" spans="1:13" ht="152.25" customHeight="1">
      <c r="A80" s="12" t="s">
        <v>18</v>
      </c>
      <c r="B80" s="13">
        <v>33</v>
      </c>
      <c r="C80" s="17"/>
      <c r="D80" s="17" t="s">
        <v>60</v>
      </c>
      <c r="E80" s="16" t="s">
        <v>61</v>
      </c>
      <c r="F80" s="16" t="s">
        <v>231</v>
      </c>
      <c r="G80" s="17" t="s">
        <v>232</v>
      </c>
      <c r="H80" s="18">
        <v>44490</v>
      </c>
      <c r="I80" s="43">
        <v>44494</v>
      </c>
      <c r="J80" s="13" t="s">
        <v>34</v>
      </c>
      <c r="K80" s="19">
        <v>60.63</v>
      </c>
      <c r="L80" s="17" t="s">
        <v>230</v>
      </c>
      <c r="M80" s="1"/>
    </row>
    <row r="81" spans="1:13" ht="152.25" customHeight="1">
      <c r="A81" s="12" t="s">
        <v>18</v>
      </c>
      <c r="B81" s="13">
        <v>34</v>
      </c>
      <c r="C81" s="17"/>
      <c r="D81" s="17" t="s">
        <v>246</v>
      </c>
      <c r="E81" s="16" t="s">
        <v>247</v>
      </c>
      <c r="F81" s="16" t="s">
        <v>248</v>
      </c>
      <c r="G81" s="17" t="s">
        <v>249</v>
      </c>
      <c r="H81" s="18">
        <v>44491</v>
      </c>
      <c r="I81" s="43">
        <v>44494</v>
      </c>
      <c r="J81" s="13" t="s">
        <v>34</v>
      </c>
      <c r="K81" s="19">
        <f>555.5+10554.5</f>
        <v>11110</v>
      </c>
      <c r="L81" s="17" t="s">
        <v>250</v>
      </c>
      <c r="M81" s="1"/>
    </row>
    <row r="82" spans="1:13" ht="152.25" customHeight="1">
      <c r="A82" s="12" t="s">
        <v>18</v>
      </c>
      <c r="B82" s="13">
        <v>35</v>
      </c>
      <c r="C82" s="17"/>
      <c r="D82" s="17" t="s">
        <v>207</v>
      </c>
      <c r="E82" s="16" t="s">
        <v>208</v>
      </c>
      <c r="F82" s="16" t="s">
        <v>253</v>
      </c>
      <c r="G82" s="17" t="s">
        <v>254</v>
      </c>
      <c r="H82" s="18">
        <v>44491</v>
      </c>
      <c r="I82" s="43">
        <v>44494</v>
      </c>
      <c r="J82" s="13" t="s">
        <v>34</v>
      </c>
      <c r="K82" s="19">
        <f>1048.71+68865.16</f>
        <v>69913.87000000001</v>
      </c>
      <c r="L82" s="17" t="s">
        <v>255</v>
      </c>
      <c r="M82" s="1"/>
    </row>
    <row r="83" spans="1:13" ht="152.25" customHeight="1">
      <c r="A83" s="12" t="s">
        <v>18</v>
      </c>
      <c r="B83" s="13">
        <v>36</v>
      </c>
      <c r="C83" s="17"/>
      <c r="D83" s="17" t="s">
        <v>207</v>
      </c>
      <c r="E83" s="16" t="s">
        <v>208</v>
      </c>
      <c r="F83" s="16" t="s">
        <v>256</v>
      </c>
      <c r="G83" s="17" t="s">
        <v>257</v>
      </c>
      <c r="H83" s="18">
        <v>44491</v>
      </c>
      <c r="I83" s="43">
        <v>44494</v>
      </c>
      <c r="J83" s="13" t="s">
        <v>34</v>
      </c>
      <c r="K83" s="19">
        <f>1214.14+79728.64</f>
        <v>80942.78</v>
      </c>
      <c r="L83" s="17" t="s">
        <v>258</v>
      </c>
      <c r="M83" s="1"/>
    </row>
    <row r="84" spans="1:13" ht="152.25" customHeight="1">
      <c r="A84" s="12" t="s">
        <v>18</v>
      </c>
      <c r="B84" s="13">
        <v>37</v>
      </c>
      <c r="C84" s="17"/>
      <c r="D84" s="17" t="s">
        <v>259</v>
      </c>
      <c r="E84" s="16" t="s">
        <v>260</v>
      </c>
      <c r="F84" s="16" t="s">
        <v>261</v>
      </c>
      <c r="G84" s="17" t="s">
        <v>262</v>
      </c>
      <c r="H84" s="18">
        <v>44491</v>
      </c>
      <c r="I84" s="43">
        <v>44494</v>
      </c>
      <c r="J84" s="13" t="s">
        <v>34</v>
      </c>
      <c r="K84" s="19">
        <v>39500</v>
      </c>
      <c r="L84" s="17" t="s">
        <v>263</v>
      </c>
      <c r="M84" s="1"/>
    </row>
    <row r="85" spans="1:13" ht="152.25" customHeight="1">
      <c r="A85" s="12" t="s">
        <v>18</v>
      </c>
      <c r="B85" s="13">
        <v>38</v>
      </c>
      <c r="C85" s="17"/>
      <c r="D85" s="17" t="s">
        <v>264</v>
      </c>
      <c r="E85" s="16" t="s">
        <v>265</v>
      </c>
      <c r="F85" s="16" t="s">
        <v>268</v>
      </c>
      <c r="G85" s="17" t="s">
        <v>266</v>
      </c>
      <c r="H85" s="18">
        <v>44491</v>
      </c>
      <c r="I85" s="43">
        <v>44494</v>
      </c>
      <c r="J85" s="13" t="s">
        <v>34</v>
      </c>
      <c r="K85" s="19">
        <v>1967.35</v>
      </c>
      <c r="L85" s="17" t="s">
        <v>267</v>
      </c>
      <c r="M85" s="1"/>
    </row>
    <row r="86" spans="1:13" ht="152.25" customHeight="1">
      <c r="A86" s="12" t="s">
        <v>18</v>
      </c>
      <c r="B86" s="13">
        <v>39</v>
      </c>
      <c r="C86" s="17"/>
      <c r="D86" s="17" t="s">
        <v>76</v>
      </c>
      <c r="E86" s="16" t="s">
        <v>272</v>
      </c>
      <c r="F86" s="16" t="s">
        <v>269</v>
      </c>
      <c r="G86" s="17" t="s">
        <v>270</v>
      </c>
      <c r="H86" s="18">
        <v>44491</v>
      </c>
      <c r="I86" s="43">
        <v>44494</v>
      </c>
      <c r="J86" s="13" t="s">
        <v>34</v>
      </c>
      <c r="K86" s="19">
        <v>14.05</v>
      </c>
      <c r="L86" s="17" t="s">
        <v>271</v>
      </c>
      <c r="M86" s="1"/>
    </row>
    <row r="87" spans="1:13" ht="152.25" customHeight="1">
      <c r="A87" s="12" t="s">
        <v>18</v>
      </c>
      <c r="B87" s="13">
        <v>40</v>
      </c>
      <c r="C87" s="17"/>
      <c r="D87" s="17" t="s">
        <v>293</v>
      </c>
      <c r="E87" s="16" t="s">
        <v>294</v>
      </c>
      <c r="F87" s="16" t="s">
        <v>295</v>
      </c>
      <c r="G87" s="17" t="s">
        <v>296</v>
      </c>
      <c r="H87" s="18">
        <v>44491</v>
      </c>
      <c r="I87" s="43">
        <v>44494</v>
      </c>
      <c r="J87" s="13" t="s">
        <v>34</v>
      </c>
      <c r="K87" s="19">
        <f>148.13+9726.87</f>
        <v>9875</v>
      </c>
      <c r="L87" s="17" t="s">
        <v>297</v>
      </c>
      <c r="M87" s="1"/>
    </row>
    <row r="88" spans="1:13" ht="152.25" customHeight="1">
      <c r="A88" s="12" t="s">
        <v>18</v>
      </c>
      <c r="B88" s="13">
        <v>41</v>
      </c>
      <c r="C88" s="17"/>
      <c r="D88" s="17" t="s">
        <v>302</v>
      </c>
      <c r="E88" s="16" t="s">
        <v>45</v>
      </c>
      <c r="F88" s="16" t="s">
        <v>303</v>
      </c>
      <c r="G88" s="17" t="s">
        <v>305</v>
      </c>
      <c r="H88" s="18">
        <v>44495</v>
      </c>
      <c r="I88" s="43">
        <v>44496</v>
      </c>
      <c r="J88" s="13" t="s">
        <v>34</v>
      </c>
      <c r="K88" s="19">
        <v>12.7</v>
      </c>
      <c r="L88" s="17" t="s">
        <v>304</v>
      </c>
      <c r="M88" s="1"/>
    </row>
    <row r="89" spans="1:13" ht="152.25" customHeight="1">
      <c r="A89" s="12" t="s">
        <v>18</v>
      </c>
      <c r="B89" s="13">
        <v>42</v>
      </c>
      <c r="C89" s="17"/>
      <c r="D89" s="17" t="s">
        <v>302</v>
      </c>
      <c r="E89" s="16" t="s">
        <v>45</v>
      </c>
      <c r="F89" s="16" t="s">
        <v>308</v>
      </c>
      <c r="G89" s="17" t="s">
        <v>307</v>
      </c>
      <c r="H89" s="18">
        <v>44495</v>
      </c>
      <c r="I89" s="43">
        <v>44496</v>
      </c>
      <c r="J89" s="13" t="s">
        <v>34</v>
      </c>
      <c r="K89" s="19">
        <v>27800.37</v>
      </c>
      <c r="L89" s="17" t="s">
        <v>306</v>
      </c>
      <c r="M89" s="1"/>
    </row>
    <row r="90" spans="1:13" ht="152.25" customHeight="1">
      <c r="A90" s="12" t="s">
        <v>18</v>
      </c>
      <c r="B90" s="13">
        <v>43</v>
      </c>
      <c r="C90" s="17"/>
      <c r="D90" s="17" t="s">
        <v>302</v>
      </c>
      <c r="E90" s="16" t="s">
        <v>45</v>
      </c>
      <c r="F90" s="16" t="s">
        <v>309</v>
      </c>
      <c r="G90" s="17" t="s">
        <v>310</v>
      </c>
      <c r="H90" s="18">
        <v>44495</v>
      </c>
      <c r="I90" s="43">
        <v>44496</v>
      </c>
      <c r="J90" s="13" t="s">
        <v>34</v>
      </c>
      <c r="K90" s="19">
        <v>2138.4899999999998</v>
      </c>
      <c r="L90" s="17" t="s">
        <v>306</v>
      </c>
      <c r="M90" s="1"/>
    </row>
    <row r="91" spans="1:13" ht="152.25" customHeight="1">
      <c r="A91" s="12" t="s">
        <v>18</v>
      </c>
      <c r="B91" s="13">
        <v>44</v>
      </c>
      <c r="C91" s="17"/>
      <c r="D91" s="17" t="s">
        <v>71</v>
      </c>
      <c r="E91" s="16" t="s">
        <v>311</v>
      </c>
      <c r="F91" s="16" t="s">
        <v>312</v>
      </c>
      <c r="G91" s="17" t="s">
        <v>314</v>
      </c>
      <c r="H91" s="18">
        <v>44495</v>
      </c>
      <c r="I91" s="43">
        <v>44496</v>
      </c>
      <c r="J91" s="13" t="s">
        <v>34</v>
      </c>
      <c r="K91" s="19">
        <v>45584.7</v>
      </c>
      <c r="L91" s="17" t="s">
        <v>313</v>
      </c>
      <c r="M91" s="1"/>
    </row>
    <row r="92" spans="1:13" ht="152.25" customHeight="1">
      <c r="A92" s="12" t="s">
        <v>18</v>
      </c>
      <c r="B92" s="13">
        <v>45</v>
      </c>
      <c r="C92" s="17"/>
      <c r="D92" s="17" t="s">
        <v>71</v>
      </c>
      <c r="E92" s="16" t="s">
        <v>311</v>
      </c>
      <c r="F92" s="16" t="s">
        <v>315</v>
      </c>
      <c r="G92" s="17" t="s">
        <v>316</v>
      </c>
      <c r="H92" s="18">
        <v>44495</v>
      </c>
      <c r="I92" s="43">
        <v>44496</v>
      </c>
      <c r="J92" s="13" t="s">
        <v>34</v>
      </c>
      <c r="K92" s="19">
        <v>29354.42</v>
      </c>
      <c r="L92" s="17" t="s">
        <v>313</v>
      </c>
      <c r="M92" s="1"/>
    </row>
    <row r="93" spans="1:13" ht="152.25" customHeight="1">
      <c r="A93" s="12" t="s">
        <v>18</v>
      </c>
      <c r="B93" s="13">
        <v>46</v>
      </c>
      <c r="C93" s="17"/>
      <c r="D93" s="17" t="s">
        <v>71</v>
      </c>
      <c r="E93" s="16" t="s">
        <v>311</v>
      </c>
      <c r="F93" s="16" t="s">
        <v>317</v>
      </c>
      <c r="G93" s="17" t="s">
        <v>318</v>
      </c>
      <c r="H93" s="18">
        <v>44495</v>
      </c>
      <c r="I93" s="43">
        <v>44496</v>
      </c>
      <c r="J93" s="13" t="s">
        <v>34</v>
      </c>
      <c r="K93" s="19">
        <v>34824.03</v>
      </c>
      <c r="L93" s="17" t="s">
        <v>319</v>
      </c>
      <c r="M93" s="1"/>
    </row>
    <row r="94" spans="1:13" ht="152.25" customHeight="1">
      <c r="A94" s="12" t="s">
        <v>18</v>
      </c>
      <c r="B94" s="13">
        <v>47</v>
      </c>
      <c r="C94" s="17"/>
      <c r="D94" s="17" t="s">
        <v>302</v>
      </c>
      <c r="E94" s="16" t="s">
        <v>45</v>
      </c>
      <c r="F94" s="16" t="s">
        <v>320</v>
      </c>
      <c r="G94" s="17" t="s">
        <v>321</v>
      </c>
      <c r="H94" s="18">
        <v>44495</v>
      </c>
      <c r="I94" s="43">
        <v>44496</v>
      </c>
      <c r="J94" s="13" t="s">
        <v>34</v>
      </c>
      <c r="K94" s="19">
        <v>10133.9</v>
      </c>
      <c r="L94" s="17" t="s">
        <v>322</v>
      </c>
      <c r="M94" s="1"/>
    </row>
    <row r="95" spans="1:13">
      <c r="A95" s="62" t="s">
        <v>28</v>
      </c>
      <c r="B95" s="62"/>
      <c r="C95" s="62"/>
      <c r="D95" s="62"/>
      <c r="E95" s="29"/>
    </row>
    <row r="96" spans="1:13" ht="15.95" customHeight="1">
      <c r="A96" s="30" t="str">
        <f>A34</f>
        <v>Data da última atualização:</v>
      </c>
      <c r="B96" s="31">
        <f>B43</f>
        <v>44503</v>
      </c>
      <c r="C96" s="30"/>
      <c r="D96" s="48"/>
      <c r="E96" s="32"/>
    </row>
    <row r="98" spans="1:12" ht="18">
      <c r="A98" s="61" t="s">
        <v>110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</row>
    <row r="99" spans="1:12" ht="15.75">
      <c r="A99" s="24" t="s">
        <v>3</v>
      </c>
      <c r="B99" s="24" t="s">
        <v>4</v>
      </c>
      <c r="C99" s="25" t="s">
        <v>5</v>
      </c>
      <c r="D99" s="25" t="s">
        <v>114</v>
      </c>
      <c r="E99" s="25" t="s">
        <v>6</v>
      </c>
      <c r="F99" s="25" t="s">
        <v>7</v>
      </c>
      <c r="G99" s="24" t="s">
        <v>8</v>
      </c>
      <c r="H99" s="24" t="s">
        <v>9</v>
      </c>
      <c r="I99" s="25" t="s">
        <v>10</v>
      </c>
      <c r="J99" s="25" t="s">
        <v>11</v>
      </c>
      <c r="K99" s="25" t="s">
        <v>12</v>
      </c>
      <c r="L99" s="7" t="s">
        <v>13</v>
      </c>
    </row>
    <row r="100" spans="1:12">
      <c r="A100" s="9"/>
      <c r="B100" s="9"/>
      <c r="C100" s="9"/>
      <c r="D100" s="41"/>
      <c r="E100" s="9"/>
      <c r="F100" s="10" t="s">
        <v>14</v>
      </c>
      <c r="G100" s="42" t="s">
        <v>15</v>
      </c>
      <c r="H100" s="11" t="s">
        <v>16</v>
      </c>
      <c r="I100" s="46" t="s">
        <v>17</v>
      </c>
      <c r="J100" s="9"/>
      <c r="K100" s="9"/>
      <c r="L100" s="9"/>
    </row>
    <row r="101" spans="1:12">
      <c r="A101" s="9" t="s">
        <v>18</v>
      </c>
      <c r="B101" s="9"/>
      <c r="C101" s="9"/>
      <c r="D101" s="41"/>
      <c r="E101" s="9"/>
      <c r="F101" s="9"/>
      <c r="G101" s="13"/>
      <c r="H101" s="13"/>
      <c r="I101" s="41"/>
      <c r="J101" s="9"/>
      <c r="K101" s="9"/>
      <c r="L101" s="21"/>
    </row>
    <row r="102" spans="1:12">
      <c r="A102" s="9"/>
      <c r="B102" s="9"/>
      <c r="C102" s="9"/>
      <c r="D102" s="41"/>
      <c r="E102" s="9"/>
      <c r="F102" s="9"/>
      <c r="G102" s="13"/>
      <c r="H102" s="13"/>
      <c r="I102" s="41"/>
      <c r="J102" s="9"/>
      <c r="K102" s="9"/>
      <c r="L102" s="21"/>
    </row>
    <row r="103" spans="1:12">
      <c r="A103" s="9"/>
      <c r="B103" s="9"/>
      <c r="C103" s="9"/>
      <c r="D103" s="41"/>
      <c r="E103" s="9"/>
      <c r="F103" s="9"/>
      <c r="G103" s="13"/>
      <c r="H103" s="13"/>
      <c r="I103" s="41"/>
      <c r="J103" s="9"/>
      <c r="K103" s="9"/>
      <c r="L103" s="21"/>
    </row>
    <row r="104" spans="1:12">
      <c r="A104" s="9"/>
      <c r="B104" s="9"/>
      <c r="C104" s="9"/>
      <c r="D104" s="41"/>
      <c r="E104" s="9"/>
      <c r="F104" s="9"/>
      <c r="G104" s="13"/>
      <c r="H104" s="13"/>
      <c r="I104" s="41"/>
      <c r="J104" s="9"/>
      <c r="K104" s="9"/>
      <c r="L104" s="21"/>
    </row>
    <row r="105" spans="1:12">
      <c r="A105" s="58" t="s">
        <v>28</v>
      </c>
      <c r="B105" s="58"/>
      <c r="C105" s="58"/>
      <c r="D105" s="58"/>
    </row>
    <row r="106" spans="1:12" ht="15.95" customHeight="1">
      <c r="A106" s="30" t="str">
        <f>A34</f>
        <v>Data da última atualização:</v>
      </c>
      <c r="B106" s="31">
        <f>B96</f>
        <v>44503</v>
      </c>
      <c r="C106" s="30"/>
      <c r="D106" s="48"/>
    </row>
    <row r="107" spans="1:12">
      <c r="A107" s="57" t="s">
        <v>111</v>
      </c>
      <c r="B107" s="57"/>
      <c r="C107" s="57"/>
      <c r="D107" s="57"/>
      <c r="E107" s="57"/>
    </row>
    <row r="108" spans="1:12">
      <c r="A108" s="57" t="s">
        <v>112</v>
      </c>
      <c r="B108" s="57"/>
      <c r="C108" s="57"/>
      <c r="D108" s="57"/>
      <c r="E108" s="57"/>
    </row>
    <row r="109" spans="1:12">
      <c r="A109" s="53" t="s">
        <v>113</v>
      </c>
      <c r="B109" s="53"/>
      <c r="C109" s="53"/>
      <c r="D109" s="53"/>
    </row>
    <row r="112" spans="1:12">
      <c r="J112" t="s">
        <v>227</v>
      </c>
    </row>
  </sheetData>
  <mergeCells count="11">
    <mergeCell ref="A108:E108"/>
    <mergeCell ref="A107:E107"/>
    <mergeCell ref="A105:D105"/>
    <mergeCell ref="A2:N2"/>
    <mergeCell ref="A3:F3"/>
    <mergeCell ref="A36:K36"/>
    <mergeCell ref="A98:K98"/>
    <mergeCell ref="A33:E33"/>
    <mergeCell ref="A46:K46"/>
    <mergeCell ref="A42:D42"/>
    <mergeCell ref="A95:D95"/>
  </mergeCells>
  <pageMargins left="0.51180555555555496" right="0.51180555555555496" top="0.78749999999999998" bottom="0.78749999999999998" header="0.51180555555555496" footer="0.51180555555555496"/>
  <pageSetup paperSize="9" scale="30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Plan4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dc:description/>
  <cp:lastModifiedBy>Clilson Castro Viana</cp:lastModifiedBy>
  <cp:revision>8</cp:revision>
  <cp:lastPrinted>2021-11-05T17:14:04Z</cp:lastPrinted>
  <dcterms:created xsi:type="dcterms:W3CDTF">2021-09-30T13:08:24Z</dcterms:created>
  <dcterms:modified xsi:type="dcterms:W3CDTF">2021-11-05T17:14:20Z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