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215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<sst xmlns="http://schemas.openxmlformats.org/spreadsheetml/2006/main" count="134" uniqueCount="65">
  <si>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</si>
  <si>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</si>
  <si>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</si>
  <si>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</si>
  <si>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</si>
  <si>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</si>
  <si>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</si>
  <si>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</si>
  <si>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</si>
  <si>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</si>
  <si>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</si>
  <si>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</si>
  <si>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</si>
  <si>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</si>
  <si>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</si>
  <si>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</si>
  <si>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</si>
  <si>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</si>
  <si>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</si>
  <si>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</si>
  <si>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</si>
  <si>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</si>
  <si>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</si>
  <si>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</si>
  <si>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</si>
  <si>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</si>
  <si>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</si>
  <si>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</si>
  <si>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</si>
  <si>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</si>
  <si>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</si>
  <si>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</si>
  <si>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</si>
  <si>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</si>
  <si>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</si>
  <si>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</si>
  <si>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</si>
  <si>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</si>
  <si>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</si>
  <si>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</si>
  <si>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</si>
  <si>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</si>
  <si>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</si>
  <si>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</si>
  <si>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</si>
  <si>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</si>
  <si>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</si>
  <si>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</si>
  <si>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</si>
  <si>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</si>
  <si>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</si>
  <si>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</si>
  <si>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</si>
  <si>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</si>
  <si>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</si>
  <si>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Fonte: Demonstrativo de Execução orçamentária sistema AFI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</si>
  <si>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</si>
  <si>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</si>
  <si>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</si>
  <si>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</si>
  <si>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</si>
  <si>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</si>
  <si>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Data da última atualização:  08/03/2021</t>
  </si>
  <si>
    <t>Data da última atualização: 08/03/2021</t>
  </si>
  <si>
    <t>FEVEREIRO/2021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</si>
</sst>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</numFmts>
  <fonts count="8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63"/>
      <name val="Arial1"/>
      <family val="0"/>
    </font>
    <font>
      <b/>
      <sz val="12"/>
      <color indexed="9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33333"/>
      <name val="Arial1"/>
      <family val="0"/>
    </font>
    <font>
      <sz val="12"/>
      <color rgb="FF333333"/>
      <name val="Arial1"/>
      <family val="0"/>
    </font>
    <font>
      <b/>
      <sz val="12"/>
      <color rgb="FF333333"/>
      <name val="Arial1"/>
      <family val="0"/>
    </font>
    <font>
      <b/>
      <sz val="12"/>
      <color rgb="FF000000"/>
      <name val="Arial1"/>
      <family val="0"/>
    </font>
    <font>
      <sz val="11"/>
      <color rgb="FFB3B3B3"/>
      <name val="Arial1"/>
      <family val="0"/>
    </font>
    <font>
      <sz val="12"/>
      <color rgb="FF000000"/>
      <name val="Arial1"/>
      <family val="0"/>
    </font>
    <font>
      <sz val="11"/>
      <color rgb="FF000000"/>
      <name val="Arial1"/>
      <family val="0"/>
    </font>
    <font>
      <b/>
      <sz val="12"/>
      <color rgb="FFFF6600"/>
      <name val="Arial1"/>
      <family val="0"/>
    </font>
    <font>
      <sz val="11"/>
      <color rgb="FF333333"/>
      <name val="Arial1"/>
      <family val="0"/>
    </font>
    <font>
      <b/>
      <sz val="16"/>
      <color rgb="FFFF0000"/>
      <name val="Arial1"/>
      <family val="0"/>
    </font>
    <font>
      <b/>
      <sz val="16"/>
      <color rgb="FF333333"/>
      <name val="Arial1"/>
      <family val="0"/>
    </font>
    <font>
      <b/>
      <sz val="12"/>
      <color rgb="FFE6E6E6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</borders>
  <cellStyleXfs count="8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4" fillId="33" borderId="1" applyNumberFormat="0" applyAlignment="0" applyProtection="0"/>
    <xf numFmtId="0" fontId="55" fillId="34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35" borderId="0" applyNumberFormat="0" applyBorder="0" applyProtection="0">
      <alignment/>
    </xf>
    <xf numFmtId="0" fontId="0" fillId="0" borderId="0" applyNumberFormat="0" applyFont="0" applyFill="0" applyBorder="0" applyAlignment="0" applyProtection="0"/>
    <xf numFmtId="0" fontId="58" fillId="0" borderId="0" applyNumberFormat="0" applyBorder="0" applyProtection="0">
      <alignment horizontal="center"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58" fillId="0" borderId="0" applyNumberFormat="0" applyBorder="0" applyProtection="0">
      <alignment horizontal="center" textRotation="90"/>
    </xf>
    <xf numFmtId="0" fontId="62" fillId="0" borderId="0" applyNumberFormat="0" applyBorder="0" applyProtection="0">
      <alignment/>
    </xf>
    <xf numFmtId="0" fontId="63" fillId="36" borderId="0" applyNumberFormat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64" fillId="37" borderId="0" applyNumberFormat="0" applyBorder="0" applyAlignment="0" applyProtection="0"/>
    <xf numFmtId="0" fontId="65" fillId="38" borderId="0" applyNumberFormat="0" applyBorder="0" applyProtection="0">
      <alignment/>
    </xf>
    <xf numFmtId="0" fontId="45" fillId="39" borderId="4" applyNumberFormat="0" applyFont="0" applyAlignment="0" applyProtection="0"/>
    <xf numFmtId="0" fontId="66" fillId="38" borderId="5" applyNumberFormat="0" applyProtection="0">
      <alignment/>
    </xf>
    <xf numFmtId="9" fontId="45" fillId="0" borderId="0" applyFont="0" applyFill="0" applyBorder="0" applyAlignment="0" applyProtection="0"/>
    <xf numFmtId="0" fontId="67" fillId="0" borderId="0" applyNumberFormat="0" applyBorder="0" applyProtection="0">
      <alignment/>
    </xf>
    <xf numFmtId="170" fontId="67" fillId="0" borderId="0" applyBorder="0" applyProtection="0">
      <alignment/>
    </xf>
    <xf numFmtId="0" fontId="68" fillId="25" borderId="6" applyNumberFormat="0" applyAlignment="0" applyProtection="0"/>
    <xf numFmtId="41" fontId="45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43" fontId="45" fillId="0" borderId="0" applyFont="0" applyFill="0" applyBorder="0" applyAlignment="0" applyProtection="0"/>
    <xf numFmtId="0" fontId="49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77" fillId="40" borderId="11" xfId="0" applyFont="1" applyFill="1" applyBorder="1" applyAlignment="1">
      <alignment horizontal="center" vertical="center"/>
    </xf>
    <xf numFmtId="0" fontId="78" fillId="40" borderId="11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8" fillId="40" borderId="11" xfId="0" applyFont="1" applyFill="1" applyBorder="1" applyAlignment="1">
      <alignment horizontal="left" vertical="center" wrapText="1"/>
    </xf>
    <xf numFmtId="4" fontId="79" fillId="40" borderId="12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1" fillId="0" borderId="11" xfId="0" applyFont="1" applyBorder="1" applyAlignment="1">
      <alignment/>
    </xf>
    <xf numFmtId="4" fontId="81" fillId="0" borderId="11" xfId="0" applyNumberFormat="1" applyFont="1" applyBorder="1" applyAlignment="1">
      <alignment horizontal="center" vertical="center" wrapText="1"/>
    </xf>
    <xf numFmtId="4" fontId="77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81" fillId="0" borderId="0" xfId="0" applyNumberFormat="1" applyFont="1" applyAlignment="1">
      <alignment horizontal="center" vertical="top" wrapText="1"/>
    </xf>
    <xf numFmtId="0" fontId="81" fillId="0" borderId="11" xfId="0" applyFont="1" applyFill="1" applyBorder="1" applyAlignment="1">
      <alignment/>
    </xf>
    <xf numFmtId="4" fontId="81" fillId="0" borderId="11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78" fillId="0" borderId="11" xfId="0" applyFont="1" applyBorder="1" applyAlignment="1">
      <alignment horizontal="left" vertical="center" wrapText="1"/>
    </xf>
    <xf numFmtId="4" fontId="77" fillId="0" borderId="11" xfId="0" applyNumberFormat="1" applyFont="1" applyBorder="1" applyAlignment="1">
      <alignment horizontal="center" vertical="center"/>
    </xf>
    <xf numFmtId="4" fontId="78" fillId="40" borderId="12" xfId="0" applyNumberFormat="1" applyFont="1" applyFill="1" applyBorder="1" applyAlignment="1">
      <alignment horizontal="center" vertical="center"/>
    </xf>
    <xf numFmtId="4" fontId="78" fillId="0" borderId="11" xfId="0" applyNumberFormat="1" applyFont="1" applyBorder="1" applyAlignment="1">
      <alignment horizontal="center" vertical="center"/>
    </xf>
    <xf numFmtId="4" fontId="78" fillId="40" borderId="12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4" fontId="81" fillId="41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79" fillId="40" borderId="11" xfId="0" applyFont="1" applyFill="1" applyBorder="1" applyAlignment="1">
      <alignment horizontal="left" vertical="center" wrapText="1"/>
    </xf>
    <xf numFmtId="4" fontId="79" fillId="40" borderId="12" xfId="0" applyNumberFormat="1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left" vertical="center" wrapText="1"/>
    </xf>
    <xf numFmtId="0" fontId="83" fillId="40" borderId="11" xfId="0" applyFont="1" applyFill="1" applyBorder="1" applyAlignment="1">
      <alignment horizontal="right" vertical="center"/>
    </xf>
    <xf numFmtId="4" fontId="78" fillId="40" borderId="11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170" fontId="77" fillId="0" borderId="0" xfId="0" applyNumberFormat="1" applyFont="1" applyAlignment="1">
      <alignment/>
    </xf>
    <xf numFmtId="0" fontId="78" fillId="0" borderId="0" xfId="0" applyFont="1" applyAlignment="1">
      <alignment/>
    </xf>
    <xf numFmtId="0" fontId="77" fillId="0" borderId="11" xfId="0" applyFont="1" applyBorder="1" applyAlignment="1">
      <alignment/>
    </xf>
    <xf numFmtId="0" fontId="77" fillId="0" borderId="11" xfId="0" applyFont="1" applyBorder="1" applyAlignment="1">
      <alignment horizontal="left" vertical="center" wrapText="1"/>
    </xf>
    <xf numFmtId="0" fontId="84" fillId="0" borderId="0" xfId="0" applyFont="1" applyAlignment="1">
      <alignment/>
    </xf>
    <xf numFmtId="0" fontId="0" fillId="0" borderId="0" xfId="0" applyAlignment="1">
      <alignment/>
    </xf>
    <xf numFmtId="49" fontId="85" fillId="0" borderId="0" xfId="0" applyNumberFormat="1" applyFont="1" applyFill="1" applyAlignment="1">
      <alignment horizontal="right" vertical="center"/>
    </xf>
    <xf numFmtId="0" fontId="86" fillId="0" borderId="0" xfId="0" applyFont="1" applyFill="1" applyAlignment="1">
      <alignment horizontal="left"/>
    </xf>
    <xf numFmtId="0" fontId="87" fillId="42" borderId="11" xfId="0" applyFont="1" applyFill="1" applyBorder="1" applyAlignment="1">
      <alignment horizontal="center" vertical="center" wrapText="1"/>
    </xf>
    <xf numFmtId="0" fontId="87" fillId="42" borderId="11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0</xdr:row>
      <xdr:rowOff>638175</xdr:rowOff>
    </xdr:from>
    <xdr:to>
      <xdr:col>14</xdr:col>
      <xdr:colOff>1257300</xdr:colOff>
      <xdr:row>0</xdr:row>
      <xdr:rowOff>1228725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03875" y="638175"/>
          <a:ext cx="2638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="60" zoomScaleNormal="60" zoomScalePageLayoutView="0" workbookViewId="0" topLeftCell="A1">
      <selection activeCell="A102" sqref="A102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7.69921875" style="0" customWidth="1"/>
    <col min="12" max="12" width="17" style="0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64</v>
      </c>
      <c r="L2" s="38"/>
      <c r="M2" s="38"/>
      <c r="N2" s="38"/>
      <c r="O2" s="38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40" t="s">
        <v>1</v>
      </c>
      <c r="B5" s="40" t="s">
        <v>2</v>
      </c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s="5" customFormat="1" ht="25.5" customHeight="1">
      <c r="A6" s="40"/>
      <c r="B6" s="40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SUM(B8:B18)</f>
        <v>231906000</v>
      </c>
      <c r="C7" s="7">
        <f>SUM(C8:C18)</f>
        <v>19304453.64</v>
      </c>
      <c r="D7" s="7">
        <f>SUM(D8:D18)</f>
        <v>15042568.75</v>
      </c>
      <c r="E7" s="7"/>
      <c r="F7" s="7"/>
      <c r="G7" s="7"/>
      <c r="H7" s="7"/>
      <c r="I7" s="7"/>
      <c r="J7" s="7"/>
      <c r="K7" s="7"/>
      <c r="L7" s="7"/>
      <c r="M7" s="7"/>
      <c r="N7" s="7"/>
      <c r="O7" s="7">
        <f>SUM(C7:N7)</f>
        <v>34347022.39</v>
      </c>
      <c r="P7" s="8"/>
    </row>
    <row r="8" spans="1:15" s="13" customFormat="1" ht="30" customHeight="1">
      <c r="A8" s="10" t="s">
        <v>18</v>
      </c>
      <c r="B8" s="11">
        <v>4000000</v>
      </c>
      <c r="C8" s="11">
        <v>0</v>
      </c>
      <c r="D8" s="11">
        <v>0</v>
      </c>
      <c r="E8" s="11"/>
      <c r="F8" s="11"/>
      <c r="G8" s="11"/>
      <c r="H8" s="11"/>
      <c r="I8" s="11"/>
      <c r="J8" s="12"/>
      <c r="K8" s="12"/>
      <c r="L8" s="12"/>
      <c r="M8" s="12"/>
      <c r="N8" s="12"/>
      <c r="O8" s="12">
        <f>SUM(C8:N8)</f>
        <v>0</v>
      </c>
    </row>
    <row r="9" spans="1:15" s="13" customFormat="1" ht="30" customHeight="1">
      <c r="A9" s="10" t="s">
        <v>19</v>
      </c>
      <c r="B9" s="11">
        <v>5700000</v>
      </c>
      <c r="C9" s="11">
        <v>0</v>
      </c>
      <c r="D9" s="11">
        <v>0</v>
      </c>
      <c r="E9" s="11"/>
      <c r="F9" s="14"/>
      <c r="G9" s="11"/>
      <c r="H9" s="11"/>
      <c r="I9" s="11"/>
      <c r="J9" s="12"/>
      <c r="K9" s="12"/>
      <c r="L9" s="12"/>
      <c r="M9" s="12"/>
      <c r="N9" s="12"/>
      <c r="O9" s="12">
        <f aca="true" t="shared" si="0" ref="O9:O38">SUM(C9:N9)</f>
        <v>0</v>
      </c>
    </row>
    <row r="10" spans="1:15" s="13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>
        <f t="shared" si="0"/>
        <v>0</v>
      </c>
    </row>
    <row r="11" spans="1:15" s="13" customFormat="1" ht="30" customHeight="1">
      <c r="A11" s="15" t="s">
        <v>21</v>
      </c>
      <c r="B11" s="16">
        <v>1000</v>
      </c>
      <c r="C11" s="16">
        <v>0</v>
      </c>
      <c r="D11" s="16">
        <v>0</v>
      </c>
      <c r="E11" s="16"/>
      <c r="F11" s="16"/>
      <c r="G11" s="16"/>
      <c r="H11" s="16"/>
      <c r="I11" s="11"/>
      <c r="J11" s="12"/>
      <c r="K11" s="12"/>
      <c r="L11" s="12"/>
      <c r="M11" s="12"/>
      <c r="N11" s="12"/>
      <c r="O11" s="12">
        <f t="shared" si="0"/>
        <v>0</v>
      </c>
    </row>
    <row r="12" spans="1:15" s="13" customFormat="1" ht="30" customHeight="1">
      <c r="A12" s="15" t="s">
        <v>22</v>
      </c>
      <c r="B12" s="16">
        <v>180066000</v>
      </c>
      <c r="C12" s="16">
        <v>16414745.86</v>
      </c>
      <c r="D12" s="16">
        <v>10158174.99</v>
      </c>
      <c r="E12" s="16"/>
      <c r="F12" s="16"/>
      <c r="G12" s="16"/>
      <c r="H12" s="16"/>
      <c r="I12" s="11"/>
      <c r="J12" s="12"/>
      <c r="K12" s="12"/>
      <c r="L12" s="12"/>
      <c r="M12" s="12"/>
      <c r="N12" s="12"/>
      <c r="O12" s="12">
        <f t="shared" si="0"/>
        <v>26572920.85</v>
      </c>
    </row>
    <row r="13" spans="1:15" s="17" customFormat="1" ht="30" customHeight="1">
      <c r="A13" s="15" t="s">
        <v>23</v>
      </c>
      <c r="B13" s="16">
        <f>1960000+28796000</f>
        <v>30756000</v>
      </c>
      <c r="C13" s="16">
        <f>8378.38+1665949.06</f>
        <v>1674327.44</v>
      </c>
      <c r="D13" s="16">
        <f>137566.24+3478892.58</f>
        <v>3616458.8200000003</v>
      </c>
      <c r="E13" s="16"/>
      <c r="F13" s="16"/>
      <c r="G13" s="16"/>
      <c r="H13" s="16"/>
      <c r="I13" s="11"/>
      <c r="J13" s="11"/>
      <c r="K13" s="11"/>
      <c r="L13" s="11"/>
      <c r="M13" s="11"/>
      <c r="N13" s="11"/>
      <c r="O13" s="12">
        <f t="shared" si="0"/>
        <v>5290786.26</v>
      </c>
    </row>
    <row r="14" spans="1:15" s="17" customFormat="1" ht="30" customHeight="1">
      <c r="A14" s="15" t="s">
        <v>24</v>
      </c>
      <c r="B14" s="16">
        <v>8567000</v>
      </c>
      <c r="C14" s="16">
        <v>1144380.34</v>
      </c>
      <c r="D14" s="16">
        <v>1167051.82</v>
      </c>
      <c r="E14" s="16"/>
      <c r="F14" s="16"/>
      <c r="G14" s="16"/>
      <c r="H14" s="16"/>
      <c r="I14" s="11"/>
      <c r="J14" s="11"/>
      <c r="K14" s="11"/>
      <c r="L14" s="11"/>
      <c r="M14" s="11"/>
      <c r="N14" s="11"/>
      <c r="O14" s="12">
        <f t="shared" si="0"/>
        <v>2311432.16</v>
      </c>
    </row>
    <row r="15" spans="1:15" s="13" customFormat="1" ht="30" customHeight="1">
      <c r="A15" s="15" t="s">
        <v>25</v>
      </c>
      <c r="B15" s="16">
        <v>1300000</v>
      </c>
      <c r="C15" s="16">
        <v>0</v>
      </c>
      <c r="D15" s="16">
        <v>0</v>
      </c>
      <c r="E15" s="16"/>
      <c r="F15" s="16"/>
      <c r="G15" s="16"/>
      <c r="H15" s="16"/>
      <c r="I15" s="11"/>
      <c r="J15" s="12"/>
      <c r="K15" s="12"/>
      <c r="L15" s="12"/>
      <c r="M15" s="12"/>
      <c r="N15" s="12"/>
      <c r="O15" s="12">
        <f t="shared" si="0"/>
        <v>0</v>
      </c>
    </row>
    <row r="16" spans="1:15" s="13" customFormat="1" ht="30" customHeight="1">
      <c r="A16" s="10" t="s">
        <v>26</v>
      </c>
      <c r="B16" s="11">
        <v>15000</v>
      </c>
      <c r="C16" s="11">
        <v>7000</v>
      </c>
      <c r="D16" s="11">
        <v>7000</v>
      </c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>
        <f t="shared" si="0"/>
        <v>14000</v>
      </c>
    </row>
    <row r="17" spans="1:15" s="13" customFormat="1" ht="30" customHeight="1">
      <c r="A17" s="10" t="s">
        <v>27</v>
      </c>
      <c r="B17" s="11">
        <v>600000</v>
      </c>
      <c r="C17" s="11">
        <v>64000</v>
      </c>
      <c r="D17" s="11">
        <v>77000</v>
      </c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>
        <f t="shared" si="0"/>
        <v>141000</v>
      </c>
    </row>
    <row r="18" spans="1:15" s="13" customFormat="1" ht="30" customHeight="1">
      <c r="A18" s="10" t="s">
        <v>28</v>
      </c>
      <c r="B18" s="11">
        <v>900000</v>
      </c>
      <c r="C18" s="11">
        <v>0</v>
      </c>
      <c r="D18" s="11">
        <v>16883.12</v>
      </c>
      <c r="E18" s="11"/>
      <c r="F18" s="11"/>
      <c r="G18" s="11"/>
      <c r="H18" s="11"/>
      <c r="I18" s="11"/>
      <c r="J18" s="12"/>
      <c r="K18" s="12"/>
      <c r="L18" s="12"/>
      <c r="M18" s="12"/>
      <c r="N18" s="12"/>
      <c r="O18" s="12">
        <f t="shared" si="0"/>
        <v>16883.12</v>
      </c>
    </row>
    <row r="19" spans="1:15" s="13" customFormat="1" ht="25.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2">
        <f t="shared" si="0"/>
        <v>0</v>
      </c>
    </row>
    <row r="20" spans="1:15" s="5" customFormat="1" ht="25.5" customHeight="1">
      <c r="A20" s="6" t="s">
        <v>29</v>
      </c>
      <c r="B20" s="20">
        <f>SUM(B21:B38)</f>
        <v>60383000</v>
      </c>
      <c r="C20" s="20">
        <f>SUM(C21:C38)</f>
        <v>4302317.32</v>
      </c>
      <c r="D20" s="20">
        <f>SUM(D21:D38)</f>
        <v>4515925.8100000005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7">
        <f>SUM(C20:N20)</f>
        <v>8818243.13</v>
      </c>
    </row>
    <row r="21" spans="1:15" s="13" customFormat="1" ht="30" customHeight="1">
      <c r="A21" s="15" t="s">
        <v>30</v>
      </c>
      <c r="B21" s="16">
        <v>655000</v>
      </c>
      <c r="C21" s="16">
        <v>140051.88</v>
      </c>
      <c r="D21" s="16">
        <v>0</v>
      </c>
      <c r="E21" s="16"/>
      <c r="F21" s="16"/>
      <c r="G21" s="16"/>
      <c r="H21" s="16"/>
      <c r="I21" s="16"/>
      <c r="J21" s="12"/>
      <c r="K21" s="12"/>
      <c r="L21" s="12"/>
      <c r="M21" s="12"/>
      <c r="N21" s="12"/>
      <c r="O21" s="12">
        <f t="shared" si="0"/>
        <v>140051.88</v>
      </c>
    </row>
    <row r="22" spans="1:15" s="13" customFormat="1" ht="30" customHeight="1">
      <c r="A22" s="15" t="s">
        <v>31</v>
      </c>
      <c r="B22" s="16">
        <v>12665000</v>
      </c>
      <c r="C22" s="16">
        <v>1278668.08</v>
      </c>
      <c r="D22" s="16">
        <v>1304711.66</v>
      </c>
      <c r="E22" s="16"/>
      <c r="F22" s="16"/>
      <c r="G22" s="16"/>
      <c r="H22" s="16"/>
      <c r="I22" s="16"/>
      <c r="J22" s="12"/>
      <c r="K22" s="12"/>
      <c r="L22" s="12"/>
      <c r="M22" s="12"/>
      <c r="N22" s="12"/>
      <c r="O22" s="12">
        <f t="shared" si="0"/>
        <v>2583379.74</v>
      </c>
    </row>
    <row r="23" spans="1:15" s="13" customFormat="1" ht="30" customHeight="1">
      <c r="A23" s="15" t="s">
        <v>32</v>
      </c>
      <c r="B23" s="16">
        <v>700000</v>
      </c>
      <c r="C23" s="16">
        <v>0</v>
      </c>
      <c r="D23" s="16">
        <v>4338.8</v>
      </c>
      <c r="E23" s="16"/>
      <c r="F23" s="16"/>
      <c r="G23" s="16"/>
      <c r="H23" s="16"/>
      <c r="I23" s="16"/>
      <c r="J23" s="12"/>
      <c r="K23" s="12"/>
      <c r="L23" s="12"/>
      <c r="M23" s="12"/>
      <c r="N23" s="12"/>
      <c r="O23" s="12">
        <f t="shared" si="0"/>
        <v>4338.8</v>
      </c>
    </row>
    <row r="24" spans="1:15" s="13" customFormat="1" ht="30" customHeight="1">
      <c r="A24" s="15" t="s">
        <v>33</v>
      </c>
      <c r="B24" s="16">
        <v>1343000</v>
      </c>
      <c r="C24" s="16">
        <v>0</v>
      </c>
      <c r="D24" s="16">
        <v>13000</v>
      </c>
      <c r="E24" s="16"/>
      <c r="F24" s="16"/>
      <c r="G24" s="16"/>
      <c r="H24" s="16"/>
      <c r="I24" s="16"/>
      <c r="J24" s="12"/>
      <c r="K24" s="12"/>
      <c r="L24" s="12"/>
      <c r="M24" s="12"/>
      <c r="N24" s="12"/>
      <c r="O24" s="12">
        <f t="shared" si="0"/>
        <v>13000</v>
      </c>
    </row>
    <row r="25" spans="1:15" s="13" customFormat="1" ht="30" customHeight="1">
      <c r="A25" s="15" t="s">
        <v>34</v>
      </c>
      <c r="B25" s="16">
        <v>0</v>
      </c>
      <c r="C25" s="16">
        <v>0</v>
      </c>
      <c r="D25" s="16">
        <v>0</v>
      </c>
      <c r="E25" s="16"/>
      <c r="F25" s="16"/>
      <c r="G25" s="16"/>
      <c r="H25" s="16"/>
      <c r="I25" s="16"/>
      <c r="J25" s="12"/>
      <c r="K25" s="12"/>
      <c r="L25" s="12"/>
      <c r="M25" s="12"/>
      <c r="N25" s="12"/>
      <c r="O25" s="12">
        <f t="shared" si="0"/>
        <v>0</v>
      </c>
    </row>
    <row r="26" spans="1:15" s="13" customFormat="1" ht="30" customHeight="1">
      <c r="A26" s="15" t="s">
        <v>35</v>
      </c>
      <c r="B26" s="16">
        <v>10000</v>
      </c>
      <c r="C26" s="16">
        <v>0</v>
      </c>
      <c r="D26" s="16">
        <v>0</v>
      </c>
      <c r="E26" s="16"/>
      <c r="F26" s="16"/>
      <c r="G26" s="16"/>
      <c r="H26" s="16"/>
      <c r="I26" s="16"/>
      <c r="J26" s="12"/>
      <c r="K26" s="12"/>
      <c r="L26" s="12"/>
      <c r="M26" s="12"/>
      <c r="N26" s="12"/>
      <c r="O26" s="12">
        <f t="shared" si="0"/>
        <v>0</v>
      </c>
    </row>
    <row r="27" spans="1:15" s="13" customFormat="1" ht="30" customHeight="1">
      <c r="A27" s="15" t="s">
        <v>36</v>
      </c>
      <c r="B27" s="16">
        <v>700000</v>
      </c>
      <c r="C27" s="16">
        <v>0</v>
      </c>
      <c r="D27" s="16">
        <v>2716.1</v>
      </c>
      <c r="E27" s="16"/>
      <c r="F27" s="16"/>
      <c r="G27" s="16"/>
      <c r="H27" s="16"/>
      <c r="I27" s="16"/>
      <c r="J27" s="12"/>
      <c r="K27" s="12"/>
      <c r="L27" s="12"/>
      <c r="M27" s="12"/>
      <c r="N27" s="12"/>
      <c r="O27" s="12">
        <f t="shared" si="0"/>
        <v>2716.1</v>
      </c>
    </row>
    <row r="28" spans="1:15" s="13" customFormat="1" ht="30" customHeight="1">
      <c r="A28" s="15" t="s">
        <v>37</v>
      </c>
      <c r="B28" s="16">
        <v>0</v>
      </c>
      <c r="C28" s="16">
        <v>0</v>
      </c>
      <c r="D28" s="16">
        <v>0</v>
      </c>
      <c r="E28" s="16"/>
      <c r="F28" s="16"/>
      <c r="G28" s="16"/>
      <c r="H28" s="16"/>
      <c r="I28" s="16"/>
      <c r="J28" s="12"/>
      <c r="K28" s="12"/>
      <c r="L28" s="12"/>
      <c r="M28" s="12"/>
      <c r="N28" s="12"/>
      <c r="O28" s="12">
        <f t="shared" si="0"/>
        <v>0</v>
      </c>
    </row>
    <row r="29" spans="1:15" s="13" customFormat="1" ht="30" customHeight="1">
      <c r="A29" s="15" t="s">
        <v>38</v>
      </c>
      <c r="B29" s="16">
        <v>595000</v>
      </c>
      <c r="C29" s="16">
        <v>0</v>
      </c>
      <c r="D29" s="16">
        <v>28800</v>
      </c>
      <c r="E29" s="16"/>
      <c r="F29" s="16"/>
      <c r="G29" s="16"/>
      <c r="H29" s="16"/>
      <c r="I29" s="16"/>
      <c r="J29" s="12"/>
      <c r="K29" s="12"/>
      <c r="L29" s="12"/>
      <c r="M29" s="12"/>
      <c r="N29" s="12"/>
      <c r="O29" s="12">
        <f t="shared" si="0"/>
        <v>28800</v>
      </c>
    </row>
    <row r="30" spans="1:15" s="13" customFormat="1" ht="30" customHeight="1">
      <c r="A30" s="15" t="s">
        <v>39</v>
      </c>
      <c r="B30" s="16">
        <v>2100000</v>
      </c>
      <c r="C30" s="16">
        <v>0</v>
      </c>
      <c r="D30" s="16">
        <v>0</v>
      </c>
      <c r="E30" s="16"/>
      <c r="F30" s="16"/>
      <c r="G30" s="16"/>
      <c r="H30" s="16"/>
      <c r="I30" s="16"/>
      <c r="J30" s="12"/>
      <c r="K30" s="12"/>
      <c r="L30" s="12"/>
      <c r="M30" s="12"/>
      <c r="N30" s="12"/>
      <c r="O30" s="12">
        <f t="shared" si="0"/>
        <v>0</v>
      </c>
    </row>
    <row r="31" spans="1:15" s="13" customFormat="1" ht="30" customHeight="1">
      <c r="A31" s="15" t="s">
        <v>40</v>
      </c>
      <c r="B31" s="16">
        <v>12962000</v>
      </c>
      <c r="C31" s="16">
        <v>616.89</v>
      </c>
      <c r="D31" s="16">
        <v>380742.63</v>
      </c>
      <c r="E31" s="16"/>
      <c r="F31" s="16"/>
      <c r="G31" s="16"/>
      <c r="H31" s="16"/>
      <c r="I31" s="16"/>
      <c r="J31" s="12"/>
      <c r="K31" s="12"/>
      <c r="L31" s="12"/>
      <c r="M31" s="12"/>
      <c r="N31" s="12"/>
      <c r="O31" s="12">
        <f t="shared" si="0"/>
        <v>381359.52</v>
      </c>
    </row>
    <row r="32" spans="1:15" s="13" customFormat="1" ht="30" customHeight="1">
      <c r="A32" s="15" t="s">
        <v>41</v>
      </c>
      <c r="B32" s="16">
        <v>2453000</v>
      </c>
      <c r="C32" s="16">
        <v>0</v>
      </c>
      <c r="D32" s="16">
        <v>0</v>
      </c>
      <c r="E32" s="16"/>
      <c r="F32" s="16"/>
      <c r="G32" s="16"/>
      <c r="H32" s="16"/>
      <c r="I32" s="16"/>
      <c r="J32" s="12"/>
      <c r="K32" s="12"/>
      <c r="L32" s="12"/>
      <c r="M32" s="12"/>
      <c r="N32" s="12"/>
      <c r="O32" s="12">
        <f t="shared" si="0"/>
        <v>0</v>
      </c>
    </row>
    <row r="33" spans="1:15" s="13" customFormat="1" ht="30" customHeight="1">
      <c r="A33" s="15" t="s">
        <v>42</v>
      </c>
      <c r="B33" s="16">
        <v>16790000</v>
      </c>
      <c r="C33" s="16">
        <v>1187681.85</v>
      </c>
      <c r="D33" s="16">
        <v>1395497.12</v>
      </c>
      <c r="E33" s="16"/>
      <c r="F33" s="16"/>
      <c r="G33" s="16"/>
      <c r="H33" s="16"/>
      <c r="I33" s="16"/>
      <c r="J33" s="12"/>
      <c r="K33" s="12"/>
      <c r="L33" s="12"/>
      <c r="M33" s="12"/>
      <c r="N33" s="12"/>
      <c r="O33" s="12">
        <f t="shared" si="0"/>
        <v>2583178.97</v>
      </c>
    </row>
    <row r="34" spans="1:15" s="13" customFormat="1" ht="30" customHeight="1">
      <c r="A34" s="15" t="s">
        <v>43</v>
      </c>
      <c r="B34" s="16">
        <v>388000</v>
      </c>
      <c r="C34" s="16">
        <v>30.83</v>
      </c>
      <c r="D34" s="16">
        <v>0</v>
      </c>
      <c r="E34" s="16"/>
      <c r="F34" s="16"/>
      <c r="G34" s="16"/>
      <c r="H34" s="16"/>
      <c r="I34" s="16"/>
      <c r="J34" s="12"/>
      <c r="K34" s="12"/>
      <c r="L34" s="12"/>
      <c r="M34" s="12"/>
      <c r="N34" s="12"/>
      <c r="O34" s="12">
        <f t="shared" si="0"/>
        <v>30.83</v>
      </c>
    </row>
    <row r="35" spans="1:15" s="13" customFormat="1" ht="30" customHeight="1">
      <c r="A35" s="15" t="s">
        <v>26</v>
      </c>
      <c r="B35" s="16">
        <v>808000</v>
      </c>
      <c r="C35" s="16">
        <v>328214.98</v>
      </c>
      <c r="D35" s="16">
        <v>216073.14</v>
      </c>
      <c r="E35" s="16"/>
      <c r="F35" s="16"/>
      <c r="G35" s="16"/>
      <c r="H35" s="16"/>
      <c r="I35" s="16"/>
      <c r="J35" s="12"/>
      <c r="K35" s="12"/>
      <c r="L35" s="12"/>
      <c r="M35" s="12"/>
      <c r="N35" s="12"/>
      <c r="O35" s="12">
        <f t="shared" si="0"/>
        <v>544288.12</v>
      </c>
    </row>
    <row r="36" spans="1:15" s="13" customFormat="1" ht="30" customHeight="1">
      <c r="A36" s="15" t="s">
        <v>27</v>
      </c>
      <c r="B36" s="16">
        <v>7214000</v>
      </c>
      <c r="C36" s="16">
        <v>1367052.81</v>
      </c>
      <c r="D36" s="16">
        <v>1170046.36</v>
      </c>
      <c r="E36" s="16"/>
      <c r="F36" s="16"/>
      <c r="G36" s="16"/>
      <c r="H36" s="16"/>
      <c r="I36" s="16"/>
      <c r="J36" s="12"/>
      <c r="K36" s="12"/>
      <c r="L36" s="12"/>
      <c r="M36" s="12"/>
      <c r="N36" s="12"/>
      <c r="O36" s="12">
        <f t="shared" si="0"/>
        <v>2537099.17</v>
      </c>
    </row>
    <row r="37" spans="1:15" s="13" customFormat="1" ht="30" customHeight="1">
      <c r="A37" s="15" t="s">
        <v>44</v>
      </c>
      <c r="B37" s="16">
        <v>1000000</v>
      </c>
      <c r="C37" s="16">
        <v>0</v>
      </c>
      <c r="D37" s="16">
        <v>0</v>
      </c>
      <c r="E37" s="16"/>
      <c r="F37" s="16"/>
      <c r="G37" s="16"/>
      <c r="H37" s="16"/>
      <c r="I37" s="16"/>
      <c r="J37" s="12"/>
      <c r="K37" s="12"/>
      <c r="L37" s="12"/>
      <c r="M37" s="12"/>
      <c r="N37" s="12"/>
      <c r="O37" s="12">
        <f t="shared" si="0"/>
        <v>0</v>
      </c>
    </row>
    <row r="38" spans="1:15" s="13" customFormat="1" ht="30" customHeight="1">
      <c r="A38" s="15" t="s">
        <v>45</v>
      </c>
      <c r="B38" s="16">
        <v>0</v>
      </c>
      <c r="C38" s="16">
        <v>0</v>
      </c>
      <c r="D38" s="16">
        <v>0</v>
      </c>
      <c r="E38" s="16"/>
      <c r="F38" s="16"/>
      <c r="G38" s="16"/>
      <c r="H38" s="16"/>
      <c r="I38" s="16"/>
      <c r="J38" s="12"/>
      <c r="K38" s="12"/>
      <c r="L38" s="12"/>
      <c r="M38" s="12"/>
      <c r="N38" s="12"/>
      <c r="O38" s="12">
        <f t="shared" si="0"/>
        <v>0</v>
      </c>
    </row>
    <row r="39" spans="1:15" s="13" customFormat="1" ht="25.5" customHeight="1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9"/>
      <c r="O39" s="21"/>
    </row>
    <row r="40" spans="1:15" s="23" customFormat="1" ht="25.5" customHeight="1">
      <c r="A40" s="6" t="s">
        <v>46</v>
      </c>
      <c r="B40" s="22">
        <f>SUM(B41:B49)</f>
        <v>16111000</v>
      </c>
      <c r="C40" s="22">
        <f>SUM(C41:C49)</f>
        <v>0</v>
      </c>
      <c r="D40" s="22">
        <f>SUM(D41:D49)</f>
        <v>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7">
        <f>SUM(C40:N40)</f>
        <v>0</v>
      </c>
    </row>
    <row r="41" spans="1:15" s="13" customFormat="1" ht="30" customHeight="1">
      <c r="A41" s="10" t="s">
        <v>47</v>
      </c>
      <c r="B41" s="11">
        <v>5000</v>
      </c>
      <c r="C41" s="11">
        <v>0</v>
      </c>
      <c r="D41" s="11">
        <v>0</v>
      </c>
      <c r="E41" s="11"/>
      <c r="F41" s="11"/>
      <c r="G41" s="11"/>
      <c r="H41" s="11"/>
      <c r="I41" s="12"/>
      <c r="J41" s="12"/>
      <c r="K41" s="12"/>
      <c r="L41" s="12"/>
      <c r="M41" s="12"/>
      <c r="N41" s="12"/>
      <c r="O41" s="12">
        <f aca="true" t="shared" si="1" ref="O41:O47">SUM(C41:N41)</f>
        <v>0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4">
        <v>0</v>
      </c>
      <c r="E42" s="11"/>
      <c r="F42" s="11"/>
      <c r="G42" s="11"/>
      <c r="H42" s="11"/>
      <c r="I42" s="12"/>
      <c r="J42" s="12"/>
      <c r="K42" s="12"/>
      <c r="L42" s="12"/>
      <c r="M42" s="12"/>
      <c r="N42" s="12"/>
      <c r="O42" s="12">
        <f t="shared" si="1"/>
        <v>0</v>
      </c>
    </row>
    <row r="43" spans="1:15" s="13" customFormat="1" ht="30" customHeight="1">
      <c r="A43" s="10" t="s">
        <v>49</v>
      </c>
      <c r="B43" s="11">
        <v>10000000</v>
      </c>
      <c r="C43" s="11">
        <v>0</v>
      </c>
      <c r="D43" s="11">
        <v>0</v>
      </c>
      <c r="E43" s="11"/>
      <c r="F43" s="11"/>
      <c r="G43" s="11"/>
      <c r="H43" s="11"/>
      <c r="I43" s="12"/>
      <c r="J43" s="12"/>
      <c r="K43" s="12"/>
      <c r="L43" s="12"/>
      <c r="M43" s="12"/>
      <c r="N43" s="12"/>
      <c r="O43" s="12">
        <f t="shared" si="1"/>
        <v>0</v>
      </c>
    </row>
    <row r="44" spans="1:15" s="13" customFormat="1" ht="30" customHeight="1">
      <c r="A44" s="10" t="s">
        <v>50</v>
      </c>
      <c r="B44" s="11">
        <v>6100000</v>
      </c>
      <c r="C44" s="11">
        <v>0</v>
      </c>
      <c r="D44" s="11">
        <v>0</v>
      </c>
      <c r="E44" s="11"/>
      <c r="F44" s="11"/>
      <c r="G44" s="11"/>
      <c r="H44" s="11"/>
      <c r="I44" s="25"/>
      <c r="J44" s="12"/>
      <c r="K44" s="12"/>
      <c r="L44" s="12"/>
      <c r="M44" s="12"/>
      <c r="N44" s="12"/>
      <c r="O44" s="12">
        <f t="shared" si="1"/>
        <v>0</v>
      </c>
    </row>
    <row r="45" spans="1:15" s="13" customFormat="1" ht="30" customHeight="1">
      <c r="A45" s="10" t="s">
        <v>51</v>
      </c>
      <c r="B45" s="11">
        <v>6000</v>
      </c>
      <c r="C45" s="11">
        <v>0</v>
      </c>
      <c r="D45" s="11">
        <v>0</v>
      </c>
      <c r="E45" s="11"/>
      <c r="F45" s="11"/>
      <c r="G45" s="11"/>
      <c r="H45" s="11"/>
      <c r="I45" s="12"/>
      <c r="J45" s="12"/>
      <c r="K45" s="12"/>
      <c r="L45" s="12"/>
      <c r="M45" s="19"/>
      <c r="N45" s="19"/>
      <c r="O45" s="12">
        <f t="shared" si="1"/>
        <v>0</v>
      </c>
    </row>
    <row r="46" spans="1:15" s="13" customFormat="1" ht="30" customHeight="1">
      <c r="A46" s="10" t="s">
        <v>26</v>
      </c>
      <c r="B46" s="11">
        <v>0</v>
      </c>
      <c r="C46" s="11">
        <v>0</v>
      </c>
      <c r="D46" s="24">
        <v>0</v>
      </c>
      <c r="E46" s="11"/>
      <c r="F46" s="11"/>
      <c r="G46" s="11"/>
      <c r="H46" s="11"/>
      <c r="I46" s="12"/>
      <c r="J46" s="12"/>
      <c r="K46" s="12"/>
      <c r="L46" s="12"/>
      <c r="M46" s="19"/>
      <c r="N46" s="19"/>
      <c r="O46" s="12">
        <f t="shared" si="1"/>
        <v>0</v>
      </c>
    </row>
    <row r="47" spans="1:15" s="13" customFormat="1" ht="30" customHeight="1">
      <c r="A47" s="10" t="s">
        <v>41</v>
      </c>
      <c r="B47" s="11">
        <v>0</v>
      </c>
      <c r="C47" s="11">
        <v>0</v>
      </c>
      <c r="D47" s="11">
        <v>0</v>
      </c>
      <c r="E47" s="11"/>
      <c r="F47" s="11"/>
      <c r="G47" s="11"/>
      <c r="H47" s="11"/>
      <c r="I47" s="12"/>
      <c r="J47" s="12"/>
      <c r="K47" s="12"/>
      <c r="L47" s="12"/>
      <c r="M47" s="19"/>
      <c r="N47" s="19"/>
      <c r="O47" s="12">
        <f t="shared" si="1"/>
        <v>0</v>
      </c>
    </row>
    <row r="48" spans="1:15" s="23" customFormat="1" ht="25.5" customHeight="1">
      <c r="A48" s="26" t="s">
        <v>52</v>
      </c>
      <c r="B48" s="27">
        <v>0</v>
      </c>
      <c r="C48" s="27">
        <v>0</v>
      </c>
      <c r="D48" s="27">
        <v>0</v>
      </c>
      <c r="E48" s="27"/>
      <c r="F48" s="27"/>
      <c r="G48" s="27"/>
      <c r="H48" s="27"/>
      <c r="I48" s="22"/>
      <c r="J48" s="22"/>
      <c r="K48" s="22"/>
      <c r="L48" s="22"/>
      <c r="M48" s="22"/>
      <c r="N48" s="22"/>
      <c r="O48" s="7">
        <f>SUM(C48:N48)</f>
        <v>0</v>
      </c>
    </row>
    <row r="49" spans="1:15" s="13" customFormat="1" ht="25.5" customHeight="1">
      <c r="A49" s="28" t="s">
        <v>53</v>
      </c>
      <c r="B49" s="11">
        <v>0</v>
      </c>
      <c r="C49" s="11">
        <v>0</v>
      </c>
      <c r="D49" s="11">
        <v>0</v>
      </c>
      <c r="E49" s="11"/>
      <c r="F49" s="11"/>
      <c r="G49" s="11"/>
      <c r="H49" s="11"/>
      <c r="I49" s="12"/>
      <c r="J49" s="12"/>
      <c r="K49" s="12"/>
      <c r="L49" s="12"/>
      <c r="M49" s="19"/>
      <c r="N49" s="19"/>
      <c r="O49" s="12">
        <f>SUM(C49:N49)</f>
        <v>0</v>
      </c>
    </row>
    <row r="50" spans="1:15" s="31" customFormat="1" ht="25.5" customHeight="1">
      <c r="A50" s="29" t="s">
        <v>54</v>
      </c>
      <c r="B50" s="30">
        <f>SUM(B7+B20+B40+B48)</f>
        <v>308400000</v>
      </c>
      <c r="C50" s="30">
        <f>SUM(C7+C20+C40+C48)</f>
        <v>23606770.96</v>
      </c>
      <c r="D50" s="30">
        <f>SUM(D7+D20+D40+D48)</f>
        <v>19558494.560000002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>
        <f>SUM(C50:N50)</f>
        <v>43165265.52</v>
      </c>
    </row>
    <row r="51" spans="1:15" ht="15">
      <c r="A51" s="31" t="s">
        <v>55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 t="s">
        <v>62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42" t="s">
        <v>56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59" spans="1:15" ht="15" customHeight="1">
      <c r="A59" s="40" t="s">
        <v>1</v>
      </c>
      <c r="B59" s="40" t="s">
        <v>2</v>
      </c>
      <c r="C59" s="41" t="s">
        <v>3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5.75">
      <c r="A60" s="40"/>
      <c r="B60" s="40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20">
        <f>SUM(B62:B76)</f>
        <v>416000</v>
      </c>
      <c r="C61" s="20">
        <f>SUM(C62:C76)</f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ht="30" customHeight="1">
      <c r="A62" s="34" t="s">
        <v>30</v>
      </c>
      <c r="B62" s="12">
        <v>0</v>
      </c>
      <c r="C62" s="12">
        <v>0</v>
      </c>
      <c r="D62" s="12">
        <v>0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>
        <v>0</v>
      </c>
    </row>
    <row r="63" spans="1:15" ht="30" customHeight="1">
      <c r="A63" s="34" t="s">
        <v>31</v>
      </c>
      <c r="B63" s="12">
        <v>70000</v>
      </c>
      <c r="C63" s="12">
        <v>0</v>
      </c>
      <c r="D63" s="12">
        <v>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>
        <v>0</v>
      </c>
    </row>
    <row r="64" spans="1:15" ht="30" customHeight="1">
      <c r="A64" s="34" t="s">
        <v>32</v>
      </c>
      <c r="B64" s="12">
        <v>0</v>
      </c>
      <c r="C64" s="12">
        <v>0</v>
      </c>
      <c r="D64" s="12">
        <v>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>
        <v>0</v>
      </c>
    </row>
    <row r="65" spans="1:15" ht="30" customHeight="1">
      <c r="A65" s="34" t="s">
        <v>33</v>
      </c>
      <c r="B65" s="12">
        <v>102000</v>
      </c>
      <c r="C65" s="12">
        <v>0</v>
      </c>
      <c r="D65" s="12">
        <v>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>
        <v>0</v>
      </c>
    </row>
    <row r="66" spans="1:15" ht="30" customHeight="1">
      <c r="A66" s="34" t="s">
        <v>34</v>
      </c>
      <c r="B66" s="12">
        <v>1000</v>
      </c>
      <c r="C66" s="12">
        <v>0</v>
      </c>
      <c r="D66" s="12">
        <v>0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>
        <v>0</v>
      </c>
    </row>
    <row r="67" spans="1:15" ht="30" customHeight="1">
      <c r="A67" s="34" t="s">
        <v>35</v>
      </c>
      <c r="B67" s="12">
        <v>0</v>
      </c>
      <c r="C67" s="12">
        <v>0</v>
      </c>
      <c r="D67" s="12">
        <v>0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>
        <v>0</v>
      </c>
    </row>
    <row r="68" spans="1:15" ht="30" customHeight="1">
      <c r="A68" s="34" t="s">
        <v>36</v>
      </c>
      <c r="B68" s="12">
        <v>0</v>
      </c>
      <c r="C68" s="12">
        <v>0</v>
      </c>
      <c r="D68" s="12">
        <v>0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>
        <v>0</v>
      </c>
    </row>
    <row r="69" spans="1:15" ht="30" customHeight="1">
      <c r="A69" s="34" t="s">
        <v>37</v>
      </c>
      <c r="B69" s="12">
        <v>10000</v>
      </c>
      <c r="C69" s="12">
        <v>0</v>
      </c>
      <c r="D69" s="12">
        <v>0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>
        <v>0</v>
      </c>
    </row>
    <row r="70" spans="1:15" ht="30" customHeight="1">
      <c r="A70" s="34" t="s">
        <v>38</v>
      </c>
      <c r="B70" s="12">
        <v>16000</v>
      </c>
      <c r="C70" s="12">
        <v>0</v>
      </c>
      <c r="D70" s="12">
        <v>0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>
        <v>0</v>
      </c>
    </row>
    <row r="71" spans="1:15" ht="30" customHeight="1">
      <c r="A71" s="34" t="s">
        <v>48</v>
      </c>
      <c r="B71" s="12">
        <v>143000</v>
      </c>
      <c r="C71" s="12">
        <v>0</v>
      </c>
      <c r="D71" s="12">
        <v>0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>
        <v>0</v>
      </c>
    </row>
    <row r="72" spans="1:15" ht="30" customHeight="1">
      <c r="A72" s="34" t="s">
        <v>42</v>
      </c>
      <c r="B72" s="12">
        <v>72000</v>
      </c>
      <c r="C72" s="12">
        <v>0</v>
      </c>
      <c r="D72" s="12">
        <v>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>
        <v>0</v>
      </c>
    </row>
    <row r="73" spans="1:15" ht="30" customHeight="1">
      <c r="A73" s="34" t="s">
        <v>57</v>
      </c>
      <c r="B73" s="12">
        <v>1000</v>
      </c>
      <c r="C73" s="12">
        <v>0</v>
      </c>
      <c r="D73" s="12">
        <v>0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>
        <v>0</v>
      </c>
    </row>
    <row r="74" spans="1:15" ht="30" customHeight="1">
      <c r="A74" s="34" t="s">
        <v>26</v>
      </c>
      <c r="B74" s="12">
        <v>0</v>
      </c>
      <c r="C74" s="12">
        <v>0</v>
      </c>
      <c r="D74" s="12">
        <v>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>
        <v>0</v>
      </c>
    </row>
    <row r="75" spans="1:15" ht="30" customHeight="1">
      <c r="A75" s="34" t="s">
        <v>27</v>
      </c>
      <c r="B75" s="12">
        <v>1000</v>
      </c>
      <c r="C75" s="12">
        <v>0</v>
      </c>
      <c r="D75" s="12">
        <v>0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>
        <v>0</v>
      </c>
    </row>
    <row r="76" spans="1:15" ht="15.75">
      <c r="A76" s="3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9"/>
      <c r="O76" s="21"/>
    </row>
    <row r="77" spans="1:15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9"/>
      <c r="O77" s="21"/>
    </row>
    <row r="78" spans="1:15" ht="15.75">
      <c r="A78" s="6" t="s">
        <v>46</v>
      </c>
      <c r="B78" s="22">
        <f>SUM(B79:B85)</f>
        <v>239000</v>
      </c>
      <c r="C78" s="22">
        <f>SUM(C79:C85)</f>
        <v>0</v>
      </c>
      <c r="D78" s="22">
        <f>SUM(D79:D85)</f>
        <v>0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>
        <v>0</v>
      </c>
    </row>
    <row r="79" spans="1:15" ht="32.25" customHeight="1">
      <c r="A79" s="34" t="s">
        <v>58</v>
      </c>
      <c r="B79" s="12">
        <v>0</v>
      </c>
      <c r="C79" s="12">
        <v>0</v>
      </c>
      <c r="D79" s="12">
        <v>0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>
        <v>0</v>
      </c>
    </row>
    <row r="80" spans="1:15" ht="32.25" customHeight="1">
      <c r="A80" s="34" t="s">
        <v>59</v>
      </c>
      <c r="B80" s="12">
        <v>0</v>
      </c>
      <c r="C80" s="12">
        <v>0</v>
      </c>
      <c r="D80" s="12">
        <v>0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>
        <v>0</v>
      </c>
    </row>
    <row r="81" spans="1:15" ht="32.25" customHeight="1">
      <c r="A81" s="34" t="s">
        <v>47</v>
      </c>
      <c r="B81" s="12">
        <v>0</v>
      </c>
      <c r="C81" s="12">
        <v>0</v>
      </c>
      <c r="D81" s="12">
        <v>0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>
        <v>0</v>
      </c>
    </row>
    <row r="82" spans="1:15" ht="30" customHeight="1">
      <c r="A82" s="34" t="s">
        <v>49</v>
      </c>
      <c r="B82" s="12">
        <v>168000</v>
      </c>
      <c r="C82" s="12">
        <v>0</v>
      </c>
      <c r="D82" s="12">
        <v>0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>
        <v>0</v>
      </c>
    </row>
    <row r="83" spans="1:15" ht="30" customHeight="1">
      <c r="A83" s="34" t="s">
        <v>50</v>
      </c>
      <c r="B83" s="12">
        <v>60000</v>
      </c>
      <c r="C83" s="12">
        <v>0</v>
      </c>
      <c r="D83" s="12">
        <v>0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>
        <v>0</v>
      </c>
    </row>
    <row r="84" spans="1:15" ht="30" customHeight="1">
      <c r="A84" s="34" t="s">
        <v>51</v>
      </c>
      <c r="B84" s="12">
        <v>11000</v>
      </c>
      <c r="C84" s="12">
        <v>0</v>
      </c>
      <c r="D84" s="12">
        <v>0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>
        <v>0</v>
      </c>
    </row>
    <row r="85" spans="1:15" ht="30" customHeight="1">
      <c r="A85" s="34" t="s">
        <v>26</v>
      </c>
      <c r="B85" s="12">
        <v>0</v>
      </c>
      <c r="C85" s="12">
        <v>0</v>
      </c>
      <c r="D85" s="12">
        <v>0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>
        <v>0</v>
      </c>
    </row>
    <row r="86" spans="1:15" ht="30" customHeight="1">
      <c r="A86" s="3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3" customFormat="1" ht="25.5" customHeight="1">
      <c r="A87" s="6" t="s">
        <v>52</v>
      </c>
      <c r="B87" s="22">
        <f>SUM(B88)</f>
        <v>45000</v>
      </c>
      <c r="C87" s="22">
        <f>SUM(C88)</f>
        <v>0</v>
      </c>
      <c r="D87" s="22">
        <f>SUM(D88)</f>
        <v>0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>
        <v>0</v>
      </c>
    </row>
    <row r="88" spans="1:15" s="13" customFormat="1" ht="25.5" customHeight="1">
      <c r="A88" s="35" t="s">
        <v>53</v>
      </c>
      <c r="B88" s="12">
        <v>45000</v>
      </c>
      <c r="C88" s="12">
        <v>0</v>
      </c>
      <c r="D88" s="12">
        <v>0</v>
      </c>
      <c r="E88" s="12"/>
      <c r="F88" s="12"/>
      <c r="G88" s="12"/>
      <c r="H88" s="12"/>
      <c r="I88" s="12"/>
      <c r="J88" s="12"/>
      <c r="K88" s="12"/>
      <c r="L88" s="12"/>
      <c r="M88" s="19"/>
      <c r="N88" s="19"/>
      <c r="O88" s="12">
        <v>0</v>
      </c>
    </row>
    <row r="89" spans="1:15" ht="30" customHeight="1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29" t="s">
        <v>54</v>
      </c>
      <c r="B90" s="30">
        <f>B87+B78+B61</f>
        <v>700000</v>
      </c>
      <c r="C90" s="30">
        <f>C87+C78+C61</f>
        <v>0</v>
      </c>
      <c r="D90" s="30">
        <f>D87+D78+D61</f>
        <v>0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>
        <v>0</v>
      </c>
    </row>
    <row r="91" ht="14.25">
      <c r="A91" s="36" t="s">
        <v>55</v>
      </c>
    </row>
    <row r="92" ht="15">
      <c r="A92" s="31" t="s">
        <v>63</v>
      </c>
    </row>
    <row r="96" spans="1:15" ht="15.75">
      <c r="A96" s="42" t="s">
        <v>60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1:15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3"/>
    </row>
    <row r="98" spans="1:15" ht="15" customHeight="1">
      <c r="A98" s="40" t="s">
        <v>1</v>
      </c>
      <c r="B98" s="40" t="s">
        <v>2</v>
      </c>
      <c r="C98" s="41" t="s">
        <v>3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5.75">
      <c r="A99" s="40"/>
      <c r="B99" s="40"/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4" t="s">
        <v>16</v>
      </c>
    </row>
    <row r="100" spans="1:15" ht="15.75">
      <c r="A100" s="6" t="s">
        <v>29</v>
      </c>
      <c r="B100" s="20">
        <f>SUM(B101:B103)</f>
        <v>450000</v>
      </c>
      <c r="C100" s="20">
        <f>SUM(C101:C103)</f>
        <v>0</v>
      </c>
      <c r="D100" s="20">
        <f>SUM(D101:D103)</f>
        <v>0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>
        <v>0</v>
      </c>
    </row>
    <row r="101" spans="1:15" ht="30" customHeight="1">
      <c r="A101" s="34" t="s">
        <v>30</v>
      </c>
      <c r="B101" s="12">
        <v>400000</v>
      </c>
      <c r="C101" s="12">
        <v>0</v>
      </c>
      <c r="D101" s="12">
        <v>0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>
        <v>0</v>
      </c>
    </row>
    <row r="102" spans="1:15" ht="29.25" customHeight="1">
      <c r="A102" s="34" t="s">
        <v>33</v>
      </c>
      <c r="B102" s="12">
        <v>25000</v>
      </c>
      <c r="C102" s="12">
        <v>0</v>
      </c>
      <c r="D102" s="12">
        <v>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>
        <v>0</v>
      </c>
    </row>
    <row r="103" spans="1:15" ht="30" customHeight="1">
      <c r="A103" s="34" t="s">
        <v>48</v>
      </c>
      <c r="B103" s="12">
        <v>25000</v>
      </c>
      <c r="C103" s="12">
        <v>0</v>
      </c>
      <c r="D103" s="12">
        <v>0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>
        <v>0</v>
      </c>
    </row>
    <row r="104" spans="1:15" ht="15.75">
      <c r="A104" s="3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9"/>
      <c r="N104" s="19"/>
      <c r="O104" s="21"/>
    </row>
    <row r="105" spans="1:15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9"/>
      <c r="N105" s="19"/>
      <c r="O105" s="21"/>
    </row>
    <row r="106" spans="1:15" ht="15.75">
      <c r="A106" s="6" t="s">
        <v>46</v>
      </c>
      <c r="B106" s="22">
        <f>SUM(B107)</f>
        <v>50000</v>
      </c>
      <c r="C106" s="22">
        <f>SUM(C107)</f>
        <v>0</v>
      </c>
      <c r="D106" s="22">
        <f>SUM(D107)</f>
        <v>0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>
        <v>0</v>
      </c>
    </row>
    <row r="107" spans="1:15" ht="32.25" customHeight="1">
      <c r="A107" s="34" t="s">
        <v>47</v>
      </c>
      <c r="B107" s="12">
        <v>50000</v>
      </c>
      <c r="C107" s="12">
        <v>0</v>
      </c>
      <c r="D107" s="12">
        <v>0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>
        <v>0</v>
      </c>
    </row>
    <row r="108" spans="1:15" ht="30" customHeight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30" customHeight="1">
      <c r="A109" s="3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29" t="s">
        <v>54</v>
      </c>
      <c r="B110" s="30">
        <f>B106+B100</f>
        <v>500000</v>
      </c>
      <c r="C110" s="30">
        <f>C106+C100</f>
        <v>0</v>
      </c>
      <c r="D110" s="30">
        <f>D106+D100</f>
        <v>0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>
        <v>0</v>
      </c>
    </row>
    <row r="111" ht="14.25">
      <c r="A111" s="36" t="s">
        <v>55</v>
      </c>
    </row>
    <row r="112" ht="15">
      <c r="A112" s="31" t="s">
        <v>63</v>
      </c>
    </row>
    <row r="152" ht="14.25">
      <c r="A152" t="s">
        <v>61</v>
      </c>
    </row>
  </sheetData>
  <sheetProtection/>
  <mergeCells count="15">
    <mergeCell ref="A57:O57"/>
    <mergeCell ref="A59:A60"/>
    <mergeCell ref="B59:B60"/>
    <mergeCell ref="C59:O59"/>
    <mergeCell ref="A96:O96"/>
    <mergeCell ref="A98:A99"/>
    <mergeCell ref="B98:B99"/>
    <mergeCell ref="C98:O98"/>
    <mergeCell ref="A2:E2"/>
    <mergeCell ref="F2:J2"/>
    <mergeCell ref="K2:O2"/>
    <mergeCell ref="A3:O3"/>
    <mergeCell ref="A5:A6"/>
    <mergeCell ref="B5:B6"/>
    <mergeCell ref="C5:O5"/>
  </mergeCells>
  <printOptions/>
  <pageMargins left="0" right="0" top="0.39370078740157505" bottom="0.39370078740157505" header="0" footer="0"/>
  <pageSetup fitToHeight="0" fitToWidth="0" orientation="portrait" paperSize="9" scale="25" r:id="rId2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fernandes</dc:creator>
  <cp:keywords/>
  <dc:description/>
  <cp:lastModifiedBy>Clilson Castro Viana</cp:lastModifiedBy>
  <cp:lastPrinted>2021-03-08T12:54:10Z</cp:lastPrinted>
  <dcterms:created xsi:type="dcterms:W3CDTF">2020-10-07T11:02:11Z</dcterms:created>
  <dcterms:modified xsi:type="dcterms:W3CDTF">2021-03-08T12:54:23Z</dcterms:modified>
  <cp:category/>
  <cp:version/>
  <cp:contentType/>
  <cp:contentStatus/>
  <cp:revision>5</cp:revision>
</cp:coreProperties>
</file>